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80" activeTab="0"/>
  </bookViews>
  <sheets>
    <sheet name="2021.2022年度  " sheetId="1" r:id="rId1"/>
    <sheet name="2020.2021年度  " sheetId="2" r:id="rId2"/>
    <sheet name="2019.2020年度 " sheetId="3" r:id="rId3"/>
    <sheet name="2018.2019年度  " sheetId="4" r:id="rId4"/>
    <sheet name="2017.2018年度  " sheetId="5" r:id="rId5"/>
    <sheet name="2016.2017年度  " sheetId="6" r:id="rId6"/>
    <sheet name="2015.2016年度" sheetId="7" r:id="rId7"/>
    <sheet name="2014.2015年度" sheetId="8" r:id="rId8"/>
    <sheet name="2013.2014年度" sheetId="9" r:id="rId9"/>
    <sheet name="2012.2013年度" sheetId="10" r:id="rId10"/>
    <sheet name="2011.2012年度" sheetId="11" r:id="rId11"/>
    <sheet name="Sheet2" sheetId="12" r:id="rId12"/>
    <sheet name="Sheet3" sheetId="13" r:id="rId13"/>
    <sheet name="Sheet4" sheetId="14" r:id="rId14"/>
    <sheet name="Sheet5" sheetId="15" r:id="rId15"/>
  </sheets>
  <definedNames>
    <definedName name="_xlnm.Print_Area" localSheetId="6">'2015.2016年度'!$A$1:$N$27</definedName>
    <definedName name="_xlnm.Print_Area" localSheetId="5">'2016.2017年度  '!$A$1:$N$27</definedName>
    <definedName name="_xlnm.Print_Area" localSheetId="4">'2017.2018年度  '!$A$1:$N$27</definedName>
    <definedName name="_xlnm.Print_Area" localSheetId="3">'2018.2019年度  '!$A$1:$N$27</definedName>
    <definedName name="_xlnm.Print_Area" localSheetId="2">'2019.2020年度 '!$A$1:$O$26</definedName>
    <definedName name="_xlnm.Print_Area" localSheetId="1">'2020.2021年度  '!$A$1:$M$26</definedName>
    <definedName name="_xlnm.Print_Area" localSheetId="0">'2021.2022年度  '!$A$1:$M$26</definedName>
  </definedNames>
  <calcPr fullCalcOnLoad="1"/>
</workbook>
</file>

<file path=xl/sharedStrings.xml><?xml version="1.0" encoding="utf-8"?>
<sst xmlns="http://schemas.openxmlformats.org/spreadsheetml/2006/main" count="415" uniqueCount="71">
  <si>
    <t>産地別生産量一覧表</t>
  </si>
  <si>
    <t>（単位：デカ）</t>
  </si>
  <si>
    <t>関東産地</t>
  </si>
  <si>
    <t>中部産地</t>
  </si>
  <si>
    <t>大阪産地</t>
  </si>
  <si>
    <t>奈良産地</t>
  </si>
  <si>
    <t>兵庫産地</t>
  </si>
  <si>
    <t>中国産地</t>
  </si>
  <si>
    <t>四国産地</t>
  </si>
  <si>
    <t>九州産地</t>
  </si>
  <si>
    <t>前年対比</t>
  </si>
  <si>
    <t>計</t>
  </si>
  <si>
    <t>紳士用</t>
  </si>
  <si>
    <t>婦人用</t>
  </si>
  <si>
    <t>子供用</t>
  </si>
  <si>
    <t>その他</t>
  </si>
  <si>
    <t>合計</t>
  </si>
  <si>
    <t>ソックス</t>
  </si>
  <si>
    <t>スポーツ</t>
  </si>
  <si>
    <t>シームレス</t>
  </si>
  <si>
    <t>パンティ</t>
  </si>
  <si>
    <t>ショート</t>
  </si>
  <si>
    <t>タイツ</t>
  </si>
  <si>
    <t>ストッキング</t>
  </si>
  <si>
    <t>検算</t>
  </si>
  <si>
    <t>上段：平成23年　　下段：平成22年</t>
  </si>
  <si>
    <t>関東産地</t>
  </si>
  <si>
    <t>中部産地</t>
  </si>
  <si>
    <t>大阪産地</t>
  </si>
  <si>
    <t>奈良産地</t>
  </si>
  <si>
    <t>兵庫産地</t>
  </si>
  <si>
    <t>中国産地</t>
  </si>
  <si>
    <t>四国産地</t>
  </si>
  <si>
    <t>九州産地</t>
  </si>
  <si>
    <t>上段：平成25年　　下段：平成24年</t>
  </si>
  <si>
    <t>上段：平成26年　　下段：平成25年</t>
  </si>
  <si>
    <t>上段：平成27年　　下段：平成26年</t>
  </si>
  <si>
    <t>５本指</t>
  </si>
  <si>
    <t>上段 : 2018年　　下段：2017年</t>
  </si>
  <si>
    <t>（単位：デカ）※デカ＝10足</t>
  </si>
  <si>
    <t>上段：2016年　　下段：2017年</t>
  </si>
  <si>
    <t>上段:2015年　　下段：2016年</t>
  </si>
  <si>
    <t>靴下産地別生産量一覧表</t>
  </si>
  <si>
    <t>2018年度版(平成３０年度）</t>
  </si>
  <si>
    <t>2019年度版</t>
  </si>
  <si>
    <t>上段 : 2019年　　下段：2018年</t>
  </si>
  <si>
    <t>日本靴下工業会　調べ</t>
  </si>
  <si>
    <t>2020.6.4</t>
  </si>
  <si>
    <t>(令和2年総会配布　別紙資料４）</t>
  </si>
  <si>
    <t>(令和3年総会配布　別紙資料４）</t>
  </si>
  <si>
    <t>本年</t>
  </si>
  <si>
    <t>２０２０年度版</t>
  </si>
  <si>
    <t>（産地）</t>
  </si>
  <si>
    <t>上段 : 2020年　　下段：2019年</t>
  </si>
  <si>
    <t>日本靴下工業組合連合会　調べ</t>
  </si>
  <si>
    <t>2021.6.9</t>
  </si>
  <si>
    <t>小計</t>
  </si>
  <si>
    <t>（前年）</t>
  </si>
  <si>
    <t>(令和4年総会配布　統計資料４）</t>
  </si>
  <si>
    <t>２０２１年度版</t>
  </si>
  <si>
    <t>ＰＳ編機</t>
  </si>
  <si>
    <t>ﾊﾟﾝﾃｨｽﾄｯｷﾝｸﾞ</t>
  </si>
  <si>
    <t>ｼｰﾑﾚｽﾀｲﾂ</t>
  </si>
  <si>
    <t>ｾﾊﾟﾚｰﾄｽﾄｯｷﾝｸﾞ</t>
  </si>
  <si>
    <t>上段 : 2021年　　下段：2020年</t>
  </si>
  <si>
    <t>※2021年度調査より、ソックスについて別枠でスポーツを区分していません。</t>
  </si>
  <si>
    <t>年間計（1月～12月）:単位　ﾃﾞｶ</t>
  </si>
  <si>
    <t>1デカ＝10足</t>
  </si>
  <si>
    <t>２０２２年度版</t>
  </si>
  <si>
    <t>上段 : 2022年　　下段：2021年</t>
  </si>
  <si>
    <t>(令和５年総会配布　統計資料４）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</si>
</sst>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%"/>
    <numFmt numFmtId="179" formatCode="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10"/>
      <name val="ＭＳ Ｐゴシック"/>
      <family val="3"/>
    </font>
    <font>
      <sz val="11"/>
      <name val="ＭＳ Ｐ明朝"/>
      <family val="1"/>
    </font>
    <font>
      <b/>
      <sz val="1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/>
    </xf>
    <xf numFmtId="176" fontId="0" fillId="0" borderId="0" xfId="0" applyNumberFormat="1" applyAlignment="1">
      <alignment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 shrinkToFit="1"/>
    </xf>
    <xf numFmtId="177" fontId="2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33" borderId="14" xfId="0" applyNumberFormat="1" applyFont="1" applyFill="1" applyBorder="1" applyAlignment="1">
      <alignment horizontal="right" vertical="center"/>
    </xf>
    <xf numFmtId="176" fontId="2" fillId="33" borderId="11" xfId="0" applyNumberFormat="1" applyFont="1" applyFill="1" applyBorder="1" applyAlignment="1">
      <alignment horizontal="right" vertical="center"/>
    </xf>
    <xf numFmtId="176" fontId="2" fillId="33" borderId="16" xfId="0" applyNumberFormat="1" applyFont="1" applyFill="1" applyBorder="1" applyAlignment="1">
      <alignment horizontal="right" vertical="center"/>
    </xf>
    <xf numFmtId="178" fontId="0" fillId="0" borderId="0" xfId="0" applyNumberFormat="1" applyAlignment="1">
      <alignment vertical="center"/>
    </xf>
    <xf numFmtId="178" fontId="2" fillId="33" borderId="10" xfId="0" applyNumberFormat="1" applyFont="1" applyFill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 shrinkToFit="1"/>
    </xf>
    <xf numFmtId="176" fontId="2" fillId="0" borderId="12" xfId="48" applyNumberFormat="1" applyFont="1" applyBorder="1" applyAlignment="1">
      <alignment horizontal="right" vertical="center" shrinkToFit="1"/>
    </xf>
    <xf numFmtId="176" fontId="2" fillId="0" borderId="17" xfId="48" applyNumberFormat="1" applyFont="1" applyBorder="1" applyAlignment="1">
      <alignment horizontal="right" vertical="center" shrinkToFit="1"/>
    </xf>
    <xf numFmtId="176" fontId="2" fillId="0" borderId="17" xfId="48" applyNumberFormat="1" applyFont="1" applyBorder="1" applyAlignment="1">
      <alignment horizontal="right" vertical="center"/>
    </xf>
    <xf numFmtId="176" fontId="2" fillId="0" borderId="10" xfId="48" applyNumberFormat="1" applyFont="1" applyBorder="1" applyAlignment="1">
      <alignment horizontal="right" vertical="center" shrinkToFit="1"/>
    </xf>
    <xf numFmtId="176" fontId="2" fillId="0" borderId="10" xfId="48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0" fontId="51" fillId="0" borderId="17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176" fontId="2" fillId="0" borderId="0" xfId="48" applyNumberFormat="1" applyFont="1" applyBorder="1" applyAlignment="1">
      <alignment horizontal="right" vertical="center" shrinkToFit="1"/>
    </xf>
    <xf numFmtId="176" fontId="2" fillId="0" borderId="0" xfId="48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8" fontId="2" fillId="33" borderId="0" xfId="0" applyNumberFormat="1" applyFont="1" applyFill="1" applyBorder="1" applyAlignment="1">
      <alignment horizontal="right" vertical="center"/>
    </xf>
    <xf numFmtId="176" fontId="2" fillId="33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 shrinkToFit="1"/>
    </xf>
    <xf numFmtId="0" fontId="8" fillId="0" borderId="17" xfId="0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right" vertical="center" shrinkToFit="1"/>
    </xf>
    <xf numFmtId="176" fontId="8" fillId="0" borderId="12" xfId="48" applyNumberFormat="1" applyFont="1" applyBorder="1" applyAlignment="1">
      <alignment horizontal="right" vertical="center" shrinkToFit="1"/>
    </xf>
    <xf numFmtId="176" fontId="8" fillId="0" borderId="10" xfId="48" applyNumberFormat="1" applyFont="1" applyBorder="1" applyAlignment="1">
      <alignment horizontal="right" vertical="center"/>
    </xf>
    <xf numFmtId="176" fontId="8" fillId="0" borderId="10" xfId="48" applyNumberFormat="1" applyFont="1" applyBorder="1" applyAlignment="1">
      <alignment horizontal="right" vertical="center" shrinkToFit="1"/>
    </xf>
    <xf numFmtId="176" fontId="8" fillId="0" borderId="0" xfId="48" applyNumberFormat="1" applyFont="1" applyBorder="1" applyAlignment="1">
      <alignment horizontal="right" vertical="center" shrinkToFit="1"/>
    </xf>
    <xf numFmtId="176" fontId="8" fillId="0" borderId="0" xfId="48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176" fontId="8" fillId="0" borderId="14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right" vertical="center"/>
    </xf>
    <xf numFmtId="176" fontId="8" fillId="0" borderId="15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vertical="center" shrinkToFit="1"/>
    </xf>
    <xf numFmtId="178" fontId="8" fillId="33" borderId="10" xfId="0" applyNumberFormat="1" applyFont="1" applyFill="1" applyBorder="1" applyAlignment="1">
      <alignment horizontal="right" vertical="center"/>
    </xf>
    <xf numFmtId="178" fontId="8" fillId="33" borderId="0" xfId="0" applyNumberFormat="1" applyFont="1" applyFill="1" applyBorder="1" applyAlignment="1">
      <alignment horizontal="right" vertical="center"/>
    </xf>
    <xf numFmtId="0" fontId="12" fillId="0" borderId="17" xfId="0" applyFont="1" applyBorder="1" applyAlignment="1">
      <alignment horizontal="center" vertical="center" shrinkToFit="1"/>
    </xf>
    <xf numFmtId="176" fontId="8" fillId="33" borderId="10" xfId="0" applyNumberFormat="1" applyFont="1" applyFill="1" applyBorder="1" applyAlignment="1">
      <alignment horizontal="right" vertical="center"/>
    </xf>
    <xf numFmtId="176" fontId="8" fillId="33" borderId="0" xfId="0" applyNumberFormat="1" applyFont="1" applyFill="1" applyBorder="1" applyAlignment="1">
      <alignment horizontal="right" vertical="center"/>
    </xf>
    <xf numFmtId="0" fontId="12" fillId="0" borderId="11" xfId="0" applyFont="1" applyBorder="1" applyAlignment="1">
      <alignment horizontal="center" vertical="center" shrinkToFit="1"/>
    </xf>
    <xf numFmtId="176" fontId="8" fillId="33" borderId="1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176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8" xfId="0" applyFont="1" applyBorder="1" applyAlignment="1">
      <alignment horizontal="center" vertical="center"/>
    </xf>
    <xf numFmtId="176" fontId="8" fillId="0" borderId="11" xfId="48" applyNumberFormat="1" applyFont="1" applyBorder="1" applyAlignment="1">
      <alignment horizontal="right" vertical="center"/>
    </xf>
    <xf numFmtId="176" fontId="8" fillId="0" borderId="11" xfId="48" applyNumberFormat="1" applyFont="1" applyBorder="1" applyAlignment="1">
      <alignment horizontal="right" vertical="center" shrinkToFit="1"/>
    </xf>
    <xf numFmtId="176" fontId="8" fillId="0" borderId="19" xfId="48" applyNumberFormat="1" applyFont="1" applyBorder="1" applyAlignment="1">
      <alignment horizontal="right" vertical="center" shrinkToFit="1"/>
    </xf>
    <xf numFmtId="176" fontId="8" fillId="0" borderId="19" xfId="48" applyNumberFormat="1" applyFont="1" applyBorder="1" applyAlignment="1">
      <alignment horizontal="right" vertical="center"/>
    </xf>
    <xf numFmtId="176" fontId="8" fillId="0" borderId="19" xfId="0" applyNumberFormat="1" applyFont="1" applyBorder="1" applyAlignment="1">
      <alignment horizontal="right" vertical="center"/>
    </xf>
    <xf numFmtId="176" fontId="8" fillId="34" borderId="19" xfId="0" applyNumberFormat="1" applyFont="1" applyFill="1" applyBorder="1" applyAlignment="1">
      <alignment horizontal="right" vertical="center"/>
    </xf>
    <xf numFmtId="176" fontId="8" fillId="34" borderId="11" xfId="0" applyNumberFormat="1" applyFont="1" applyFill="1" applyBorder="1" applyAlignment="1">
      <alignment horizontal="right" vertical="center"/>
    </xf>
    <xf numFmtId="178" fontId="8" fillId="34" borderId="10" xfId="0" applyNumberFormat="1" applyFont="1" applyFill="1" applyBorder="1" applyAlignment="1">
      <alignment horizontal="right" vertical="center"/>
    </xf>
    <xf numFmtId="176" fontId="8" fillId="34" borderId="19" xfId="48" applyNumberFormat="1" applyFont="1" applyFill="1" applyBorder="1" applyAlignment="1">
      <alignment horizontal="right" vertical="center"/>
    </xf>
    <xf numFmtId="176" fontId="8" fillId="34" borderId="11" xfId="48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176" fontId="8" fillId="0" borderId="11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34" borderId="21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76" fontId="8" fillId="0" borderId="25" xfId="48" applyNumberFormat="1" applyFont="1" applyBorder="1" applyAlignment="1">
      <alignment horizontal="right" vertical="center"/>
    </xf>
    <xf numFmtId="176" fontId="8" fillId="0" borderId="26" xfId="48" applyNumberFormat="1" applyFont="1" applyBorder="1" applyAlignment="1">
      <alignment horizontal="right" vertical="center"/>
    </xf>
    <xf numFmtId="176" fontId="8" fillId="0" borderId="25" xfId="0" applyNumberFormat="1" applyFont="1" applyBorder="1" applyAlignment="1">
      <alignment horizontal="right" vertical="center"/>
    </xf>
    <xf numFmtId="176" fontId="8" fillId="0" borderId="26" xfId="0" applyNumberFormat="1" applyFont="1" applyBorder="1" applyAlignment="1">
      <alignment horizontal="right" vertical="center"/>
    </xf>
    <xf numFmtId="176" fontId="8" fillId="34" borderId="25" xfId="0" applyNumberFormat="1" applyFont="1" applyFill="1" applyBorder="1" applyAlignment="1">
      <alignment horizontal="right" vertical="center"/>
    </xf>
    <xf numFmtId="176" fontId="8" fillId="34" borderId="26" xfId="0" applyNumberFormat="1" applyFont="1" applyFill="1" applyBorder="1" applyAlignment="1">
      <alignment horizontal="right" vertical="center"/>
    </xf>
    <xf numFmtId="178" fontId="8" fillId="34" borderId="27" xfId="0" applyNumberFormat="1" applyFont="1" applyFill="1" applyBorder="1" applyAlignment="1">
      <alignment horizontal="right" vertical="center"/>
    </xf>
    <xf numFmtId="0" fontId="8" fillId="0" borderId="28" xfId="0" applyFont="1" applyBorder="1" applyAlignment="1">
      <alignment horizontal="center" vertical="center" shrinkToFit="1"/>
    </xf>
    <xf numFmtId="0" fontId="12" fillId="34" borderId="29" xfId="0" applyFont="1" applyFill="1" applyBorder="1" applyAlignment="1">
      <alignment horizontal="center" vertical="center" shrinkToFit="1"/>
    </xf>
    <xf numFmtId="176" fontId="8" fillId="0" borderId="30" xfId="0" applyNumberFormat="1" applyFont="1" applyBorder="1" applyAlignment="1">
      <alignment horizontal="right" vertical="center" shrinkToFit="1"/>
    </xf>
    <xf numFmtId="176" fontId="8" fillId="34" borderId="31" xfId="48" applyNumberFormat="1" applyFont="1" applyFill="1" applyBorder="1" applyAlignment="1">
      <alignment horizontal="right" vertical="center" shrinkToFit="1"/>
    </xf>
    <xf numFmtId="176" fontId="8" fillId="0" borderId="32" xfId="0" applyNumberFormat="1" applyFont="1" applyBorder="1" applyAlignment="1">
      <alignment horizontal="right" vertical="center" shrinkToFit="1"/>
    </xf>
    <xf numFmtId="176" fontId="8" fillId="34" borderId="33" xfId="48" applyNumberFormat="1" applyFont="1" applyFill="1" applyBorder="1" applyAlignment="1">
      <alignment horizontal="right" vertical="center" shrinkToFit="1"/>
    </xf>
    <xf numFmtId="176" fontId="8" fillId="0" borderId="30" xfId="0" applyNumberFormat="1" applyFont="1" applyBorder="1" applyAlignment="1">
      <alignment horizontal="right" vertical="center"/>
    </xf>
    <xf numFmtId="176" fontId="8" fillId="34" borderId="31" xfId="0" applyNumberFormat="1" applyFont="1" applyFill="1" applyBorder="1" applyAlignment="1">
      <alignment horizontal="right" vertical="center"/>
    </xf>
    <xf numFmtId="176" fontId="8" fillId="0" borderId="32" xfId="0" applyNumberFormat="1" applyFont="1" applyBorder="1" applyAlignment="1">
      <alignment horizontal="right" vertical="center"/>
    </xf>
    <xf numFmtId="176" fontId="8" fillId="34" borderId="33" xfId="0" applyNumberFormat="1" applyFont="1" applyFill="1" applyBorder="1" applyAlignment="1">
      <alignment horizontal="right" vertical="center"/>
    </xf>
    <xf numFmtId="176" fontId="8" fillId="35" borderId="31" xfId="0" applyNumberFormat="1" applyFont="1" applyFill="1" applyBorder="1" applyAlignment="1">
      <alignment horizontal="right" vertical="center"/>
    </xf>
    <xf numFmtId="176" fontId="8" fillId="34" borderId="30" xfId="0" applyNumberFormat="1" applyFont="1" applyFill="1" applyBorder="1" applyAlignment="1">
      <alignment horizontal="right" vertical="center"/>
    </xf>
    <xf numFmtId="176" fontId="8" fillId="34" borderId="32" xfId="0" applyNumberFormat="1" applyFont="1" applyFill="1" applyBorder="1" applyAlignment="1">
      <alignment horizontal="right" vertical="center"/>
    </xf>
    <xf numFmtId="178" fontId="8" fillId="34" borderId="34" xfId="0" applyNumberFormat="1" applyFont="1" applyFill="1" applyBorder="1" applyAlignment="1">
      <alignment horizontal="right" vertical="center"/>
    </xf>
    <xf numFmtId="178" fontId="8" fillId="34" borderId="35" xfId="0" applyNumberFormat="1" applyFont="1" applyFill="1" applyBorder="1" applyAlignment="1">
      <alignment horizontal="right" vertical="center"/>
    </xf>
    <xf numFmtId="178" fontId="8" fillId="34" borderId="36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right" vertical="center"/>
    </xf>
    <xf numFmtId="0" fontId="10" fillId="0" borderId="37" xfId="0" applyFont="1" applyBorder="1" applyAlignment="1">
      <alignment horizontal="center" vertical="center"/>
    </xf>
    <xf numFmtId="176" fontId="8" fillId="0" borderId="30" xfId="48" applyNumberFormat="1" applyFont="1" applyBorder="1" applyAlignment="1">
      <alignment horizontal="right" vertical="center"/>
    </xf>
    <xf numFmtId="176" fontId="8" fillId="0" borderId="32" xfId="48" applyNumberFormat="1" applyFont="1" applyBorder="1" applyAlignment="1">
      <alignment horizontal="right" vertical="center"/>
    </xf>
    <xf numFmtId="176" fontId="8" fillId="0" borderId="38" xfId="48" applyNumberFormat="1" applyFont="1" applyBorder="1" applyAlignment="1">
      <alignment horizontal="right" vertical="center"/>
    </xf>
    <xf numFmtId="176" fontId="8" fillId="0" borderId="39" xfId="48" applyNumberFormat="1" applyFont="1" applyBorder="1" applyAlignment="1">
      <alignment horizontal="right" vertical="center"/>
    </xf>
    <xf numFmtId="176" fontId="8" fillId="0" borderId="38" xfId="0" applyNumberFormat="1" applyFont="1" applyBorder="1" applyAlignment="1">
      <alignment horizontal="right" vertical="center"/>
    </xf>
    <xf numFmtId="176" fontId="8" fillId="0" borderId="39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78" fontId="8" fillId="0" borderId="34" xfId="0" applyNumberFormat="1" applyFont="1" applyFill="1" applyBorder="1" applyAlignment="1">
      <alignment horizontal="right" vertical="center"/>
    </xf>
    <xf numFmtId="178" fontId="8" fillId="0" borderId="35" xfId="0" applyNumberFormat="1" applyFont="1" applyFill="1" applyBorder="1" applyAlignment="1">
      <alignment horizontal="right" vertical="center"/>
    </xf>
    <xf numFmtId="178" fontId="8" fillId="0" borderId="36" xfId="0" applyNumberFormat="1" applyFont="1" applyFill="1" applyBorder="1" applyAlignment="1">
      <alignment horizontal="right" vertical="center"/>
    </xf>
    <xf numFmtId="178" fontId="8" fillId="0" borderId="40" xfId="0" applyNumberFormat="1" applyFont="1" applyFill="1" applyBorder="1" applyAlignment="1">
      <alignment horizontal="right" vertical="center"/>
    </xf>
    <xf numFmtId="176" fontId="8" fillId="8" borderId="38" xfId="0" applyNumberFormat="1" applyFont="1" applyFill="1" applyBorder="1" applyAlignment="1">
      <alignment horizontal="right" vertical="center"/>
    </xf>
    <xf numFmtId="176" fontId="8" fillId="8" borderId="39" xfId="0" applyNumberFormat="1" applyFont="1" applyFill="1" applyBorder="1" applyAlignment="1">
      <alignment horizontal="right" vertical="center"/>
    </xf>
    <xf numFmtId="176" fontId="8" fillId="8" borderId="38" xfId="48" applyNumberFormat="1" applyFont="1" applyFill="1" applyBorder="1" applyAlignment="1">
      <alignment horizontal="right" vertical="center"/>
    </xf>
    <xf numFmtId="176" fontId="8" fillId="8" borderId="39" xfId="48" applyNumberFormat="1" applyFont="1" applyFill="1" applyBorder="1" applyAlignment="1">
      <alignment horizontal="right" vertical="center"/>
    </xf>
    <xf numFmtId="0" fontId="12" fillId="2" borderId="29" xfId="0" applyFont="1" applyFill="1" applyBorder="1" applyAlignment="1">
      <alignment horizontal="center" vertical="center" shrinkToFit="1"/>
    </xf>
    <xf numFmtId="176" fontId="8" fillId="2" borderId="31" xfId="48" applyNumberFormat="1" applyFont="1" applyFill="1" applyBorder="1" applyAlignment="1">
      <alignment horizontal="right" vertical="center" shrinkToFit="1"/>
    </xf>
    <xf numFmtId="176" fontId="8" fillId="2" borderId="33" xfId="48" applyNumberFormat="1" applyFont="1" applyFill="1" applyBorder="1" applyAlignment="1">
      <alignment horizontal="right" vertical="center" shrinkToFit="1"/>
    </xf>
    <xf numFmtId="176" fontId="8" fillId="2" borderId="31" xfId="0" applyNumberFormat="1" applyFont="1" applyFill="1" applyBorder="1" applyAlignment="1">
      <alignment horizontal="right" vertical="center"/>
    </xf>
    <xf numFmtId="176" fontId="8" fillId="2" borderId="33" xfId="0" applyNumberFormat="1" applyFont="1" applyFill="1" applyBorder="1" applyAlignment="1">
      <alignment horizontal="right" vertical="center"/>
    </xf>
    <xf numFmtId="0" fontId="11" fillId="2" borderId="21" xfId="0" applyFont="1" applyFill="1" applyBorder="1" applyAlignment="1">
      <alignment horizontal="center" vertical="center"/>
    </xf>
    <xf numFmtId="176" fontId="8" fillId="2" borderId="30" xfId="0" applyNumberFormat="1" applyFont="1" applyFill="1" applyBorder="1" applyAlignment="1">
      <alignment horizontal="right" vertical="center"/>
    </xf>
    <xf numFmtId="176" fontId="8" fillId="2" borderId="19" xfId="0" applyNumberFormat="1" applyFont="1" applyFill="1" applyBorder="1" applyAlignment="1">
      <alignment horizontal="right" vertical="center"/>
    </xf>
    <xf numFmtId="176" fontId="8" fillId="2" borderId="38" xfId="0" applyNumberFormat="1" applyFont="1" applyFill="1" applyBorder="1" applyAlignment="1">
      <alignment horizontal="right" vertical="center"/>
    </xf>
    <xf numFmtId="0" fontId="11" fillId="2" borderId="22" xfId="0" applyFont="1" applyFill="1" applyBorder="1" applyAlignment="1">
      <alignment horizontal="center" vertical="center" shrinkToFit="1"/>
    </xf>
    <xf numFmtId="176" fontId="8" fillId="2" borderId="32" xfId="0" applyNumberFormat="1" applyFont="1" applyFill="1" applyBorder="1" applyAlignment="1">
      <alignment horizontal="right" vertical="center"/>
    </xf>
    <xf numFmtId="176" fontId="8" fillId="2" borderId="11" xfId="0" applyNumberFormat="1" applyFont="1" applyFill="1" applyBorder="1" applyAlignment="1">
      <alignment horizontal="right" vertical="center"/>
    </xf>
    <xf numFmtId="176" fontId="8" fillId="2" borderId="39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176" fontId="8" fillId="0" borderId="41" xfId="0" applyNumberFormat="1" applyFont="1" applyBorder="1" applyAlignment="1">
      <alignment horizontal="right" vertical="center"/>
    </xf>
    <xf numFmtId="176" fontId="8" fillId="0" borderId="42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12" fillId="2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2" fillId="8" borderId="47" xfId="0" applyFont="1" applyFill="1" applyBorder="1" applyAlignment="1">
      <alignment horizontal="center" vertical="center"/>
    </xf>
    <xf numFmtId="0" fontId="12" fillId="8" borderId="39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shrinkToFit="1"/>
    </xf>
    <xf numFmtId="0" fontId="8" fillId="34" borderId="10" xfId="0" applyFont="1" applyFill="1" applyBorder="1" applyAlignment="1">
      <alignment horizontal="center" vertical="center" shrinkToFit="1"/>
    </xf>
    <xf numFmtId="0" fontId="8" fillId="34" borderId="43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28"/>
  <sheetViews>
    <sheetView tabSelected="1" zoomScalePageLayoutView="0" workbookViewId="0" topLeftCell="A1">
      <selection activeCell="M1" sqref="M1"/>
    </sheetView>
  </sheetViews>
  <sheetFormatPr defaultColWidth="9.00390625" defaultRowHeight="13.5"/>
  <cols>
    <col min="1" max="1" width="8.75390625" style="47" customWidth="1"/>
    <col min="2" max="2" width="6.75390625" style="47" customWidth="1"/>
    <col min="3" max="13" width="11.625" style="47" customWidth="1"/>
    <col min="14" max="15" width="9.875" style="47" customWidth="1"/>
    <col min="16" max="16384" width="9.00390625" style="47" customWidth="1"/>
  </cols>
  <sheetData>
    <row r="1" spans="1:13" ht="20.25" customHeight="1">
      <c r="A1" s="79" t="s">
        <v>70</v>
      </c>
      <c r="B1" s="79"/>
      <c r="M1" s="130">
        <v>45091</v>
      </c>
    </row>
    <row r="2" spans="2:12" ht="35.25" customHeight="1">
      <c r="B2" s="172" t="s">
        <v>42</v>
      </c>
      <c r="C2" s="172"/>
      <c r="D2" s="172"/>
      <c r="E2" s="172"/>
      <c r="F2" s="172"/>
      <c r="G2" s="172"/>
      <c r="H2" s="162"/>
      <c r="I2" s="162"/>
      <c r="J2" s="162"/>
      <c r="K2" s="162"/>
      <c r="L2" s="129"/>
    </row>
    <row r="3" spans="1:13" ht="21.75" customHeight="1" thickBot="1">
      <c r="A3" s="139" t="s">
        <v>68</v>
      </c>
      <c r="B3" s="140"/>
      <c r="K3" s="47" t="s">
        <v>66</v>
      </c>
      <c r="M3" s="138"/>
    </row>
    <row r="4" spans="1:17" ht="21" customHeight="1">
      <c r="A4" s="170" t="s">
        <v>52</v>
      </c>
      <c r="B4" s="84"/>
      <c r="C4" s="174" t="s">
        <v>17</v>
      </c>
      <c r="D4" s="175"/>
      <c r="E4" s="175"/>
      <c r="F4" s="175"/>
      <c r="G4" s="176"/>
      <c r="H4" s="177" t="s">
        <v>22</v>
      </c>
      <c r="I4" s="179" t="s">
        <v>60</v>
      </c>
      <c r="J4" s="180"/>
      <c r="K4" s="180"/>
      <c r="L4" s="181"/>
      <c r="M4" s="182" t="s">
        <v>16</v>
      </c>
      <c r="O4" s="49"/>
      <c r="P4" s="50"/>
      <c r="Q4" s="49"/>
    </row>
    <row r="5" spans="1:17" ht="21.75" customHeight="1">
      <c r="A5" s="173"/>
      <c r="B5" s="100"/>
      <c r="C5" s="113" t="s">
        <v>12</v>
      </c>
      <c r="D5" s="96" t="s">
        <v>13</v>
      </c>
      <c r="E5" s="96" t="s">
        <v>14</v>
      </c>
      <c r="F5" s="96"/>
      <c r="G5" s="149" t="s">
        <v>56</v>
      </c>
      <c r="H5" s="178"/>
      <c r="I5" s="131" t="s">
        <v>61</v>
      </c>
      <c r="J5" s="97" t="s">
        <v>62</v>
      </c>
      <c r="K5" s="98" t="s">
        <v>63</v>
      </c>
      <c r="L5" s="149" t="s">
        <v>56</v>
      </c>
      <c r="M5" s="183"/>
      <c r="O5" s="55"/>
      <c r="P5" s="50"/>
      <c r="Q5" s="49"/>
    </row>
    <row r="6" spans="1:17" ht="21.75" customHeight="1">
      <c r="A6" s="170" t="s">
        <v>26</v>
      </c>
      <c r="B6" s="101" t="s">
        <v>50</v>
      </c>
      <c r="C6" s="115">
        <v>122560</v>
      </c>
      <c r="D6" s="87">
        <v>170340</v>
      </c>
      <c r="E6" s="87">
        <v>30300</v>
      </c>
      <c r="F6" s="87"/>
      <c r="G6" s="150">
        <f>C6+D6+E6</f>
        <v>323200</v>
      </c>
      <c r="H6" s="134"/>
      <c r="I6" s="132">
        <v>187900</v>
      </c>
      <c r="J6" s="88"/>
      <c r="K6" s="87"/>
      <c r="L6" s="150">
        <f aca="true" t="shared" si="0" ref="L6:L14">SUM(I6:K6)</f>
        <v>187900</v>
      </c>
      <c r="M6" s="147">
        <f>G6+H6+L6</f>
        <v>511100</v>
      </c>
      <c r="O6" s="61"/>
      <c r="P6" s="50"/>
      <c r="Q6" s="62"/>
    </row>
    <row r="7" spans="1:17" ht="21.75" customHeight="1">
      <c r="A7" s="171"/>
      <c r="B7" s="102" t="s">
        <v>57</v>
      </c>
      <c r="C7" s="117">
        <v>122960</v>
      </c>
      <c r="D7" s="86">
        <v>134670</v>
      </c>
      <c r="E7" s="86">
        <v>47200</v>
      </c>
      <c r="F7" s="86"/>
      <c r="G7" s="151">
        <f>SUM(C7:F7)</f>
        <v>304830</v>
      </c>
      <c r="H7" s="135"/>
      <c r="I7" s="133">
        <v>716000</v>
      </c>
      <c r="J7" s="85"/>
      <c r="K7" s="86">
        <v>179000</v>
      </c>
      <c r="L7" s="151">
        <f t="shared" si="0"/>
        <v>895000</v>
      </c>
      <c r="M7" s="148">
        <f aca="true" t="shared" si="1" ref="M7:M22">G7+H7+L7</f>
        <v>1199830</v>
      </c>
      <c r="N7" s="81"/>
      <c r="O7" s="61"/>
      <c r="P7" s="50"/>
      <c r="Q7" s="62"/>
    </row>
    <row r="8" spans="1:17" ht="21.75" customHeight="1">
      <c r="A8" s="165" t="s">
        <v>27</v>
      </c>
      <c r="B8" s="101" t="s">
        <v>50</v>
      </c>
      <c r="C8" s="119">
        <v>91500</v>
      </c>
      <c r="D8" s="89">
        <v>96500</v>
      </c>
      <c r="E8" s="89">
        <v>1890</v>
      </c>
      <c r="F8" s="89"/>
      <c r="G8" s="152">
        <f>C8+D8+E8</f>
        <v>189890</v>
      </c>
      <c r="H8" s="136">
        <v>850</v>
      </c>
      <c r="I8" s="119">
        <v>149400</v>
      </c>
      <c r="J8" s="89">
        <v>178800</v>
      </c>
      <c r="K8" s="89">
        <v>16400</v>
      </c>
      <c r="L8" s="152">
        <f t="shared" si="0"/>
        <v>344600</v>
      </c>
      <c r="M8" s="145">
        <f t="shared" si="1"/>
        <v>535340</v>
      </c>
      <c r="O8" s="66"/>
      <c r="P8" s="50"/>
      <c r="Q8" s="66"/>
    </row>
    <row r="9" spans="1:17" ht="21.75" customHeight="1">
      <c r="A9" s="166"/>
      <c r="B9" s="102" t="s">
        <v>57</v>
      </c>
      <c r="C9" s="121">
        <v>92600</v>
      </c>
      <c r="D9" s="99">
        <v>96300</v>
      </c>
      <c r="E9" s="99">
        <v>2964</v>
      </c>
      <c r="F9" s="99"/>
      <c r="G9" s="153">
        <v>191864</v>
      </c>
      <c r="H9" s="137"/>
      <c r="I9" s="121">
        <v>166054</v>
      </c>
      <c r="J9" s="99">
        <v>198646</v>
      </c>
      <c r="K9" s="99">
        <v>18324</v>
      </c>
      <c r="L9" s="153">
        <f t="shared" si="0"/>
        <v>383024</v>
      </c>
      <c r="M9" s="146">
        <f t="shared" si="1"/>
        <v>574888</v>
      </c>
      <c r="O9" s="66"/>
      <c r="P9" s="50"/>
      <c r="Q9" s="66"/>
    </row>
    <row r="10" spans="1:17" ht="21.75" customHeight="1">
      <c r="A10" s="165" t="s">
        <v>28</v>
      </c>
      <c r="B10" s="101" t="s">
        <v>50</v>
      </c>
      <c r="C10" s="119">
        <v>123164</v>
      </c>
      <c r="D10" s="89">
        <v>52785</v>
      </c>
      <c r="E10" s="89">
        <v>8780</v>
      </c>
      <c r="F10" s="89"/>
      <c r="G10" s="152">
        <v>184729</v>
      </c>
      <c r="H10" s="136">
        <v>189</v>
      </c>
      <c r="I10" s="119">
        <v>37541</v>
      </c>
      <c r="J10" s="89"/>
      <c r="K10" s="89">
        <v>9385</v>
      </c>
      <c r="L10" s="152">
        <f t="shared" si="0"/>
        <v>46926</v>
      </c>
      <c r="M10" s="145">
        <f t="shared" si="1"/>
        <v>231844</v>
      </c>
      <c r="O10" s="66"/>
      <c r="P10" s="50"/>
      <c r="Q10" s="66"/>
    </row>
    <row r="11" spans="1:17" ht="21.75" customHeight="1">
      <c r="A11" s="166"/>
      <c r="B11" s="102" t="s">
        <v>57</v>
      </c>
      <c r="C11" s="121">
        <v>113425</v>
      </c>
      <c r="D11" s="99">
        <v>48611</v>
      </c>
      <c r="E11" s="99">
        <v>14900</v>
      </c>
      <c r="F11" s="99"/>
      <c r="G11" s="153">
        <v>176936</v>
      </c>
      <c r="H11" s="137">
        <v>189</v>
      </c>
      <c r="I11" s="163">
        <v>39334</v>
      </c>
      <c r="J11" s="164"/>
      <c r="K11" s="164">
        <v>0</v>
      </c>
      <c r="L11" s="153">
        <f t="shared" si="0"/>
        <v>39334</v>
      </c>
      <c r="M11" s="146">
        <f t="shared" si="1"/>
        <v>216459</v>
      </c>
      <c r="O11" s="66"/>
      <c r="P11" s="50"/>
      <c r="Q11" s="66"/>
    </row>
    <row r="12" spans="1:17" ht="21.75" customHeight="1">
      <c r="A12" s="165" t="s">
        <v>29</v>
      </c>
      <c r="B12" s="101" t="s">
        <v>50</v>
      </c>
      <c r="C12" s="119">
        <v>1265045</v>
      </c>
      <c r="D12" s="89">
        <v>3639954</v>
      </c>
      <c r="E12" s="89">
        <v>639040</v>
      </c>
      <c r="F12" s="89"/>
      <c r="G12" s="152">
        <v>5544039</v>
      </c>
      <c r="H12" s="136">
        <v>188500</v>
      </c>
      <c r="I12" s="119">
        <v>681200</v>
      </c>
      <c r="J12" s="89">
        <v>51000</v>
      </c>
      <c r="K12" s="89">
        <v>131000</v>
      </c>
      <c r="L12" s="152">
        <f t="shared" si="0"/>
        <v>863200</v>
      </c>
      <c r="M12" s="145">
        <f t="shared" si="1"/>
        <v>6595739</v>
      </c>
      <c r="O12" s="66"/>
      <c r="P12" s="50"/>
      <c r="Q12" s="66"/>
    </row>
    <row r="13" spans="1:17" ht="21.75" customHeight="1">
      <c r="A13" s="166"/>
      <c r="B13" s="102" t="s">
        <v>57</v>
      </c>
      <c r="C13" s="121">
        <v>1200773</v>
      </c>
      <c r="D13" s="99">
        <v>3568116</v>
      </c>
      <c r="E13" s="99">
        <v>644742</v>
      </c>
      <c r="F13" s="99"/>
      <c r="G13" s="153">
        <v>5413631</v>
      </c>
      <c r="H13" s="137">
        <v>212950</v>
      </c>
      <c r="I13" s="121">
        <v>531200</v>
      </c>
      <c r="J13" s="99">
        <v>81000</v>
      </c>
      <c r="K13" s="99">
        <v>151000</v>
      </c>
      <c r="L13" s="153">
        <f t="shared" si="0"/>
        <v>763200</v>
      </c>
      <c r="M13" s="146">
        <f t="shared" si="1"/>
        <v>6389781</v>
      </c>
      <c r="O13" s="66"/>
      <c r="P13" s="50"/>
      <c r="Q13" s="66"/>
    </row>
    <row r="14" spans="1:17" ht="21.75" customHeight="1">
      <c r="A14" s="165" t="s">
        <v>30</v>
      </c>
      <c r="B14" s="101" t="s">
        <v>50</v>
      </c>
      <c r="C14" s="119">
        <v>1300000</v>
      </c>
      <c r="D14" s="89">
        <v>1502000</v>
      </c>
      <c r="E14" s="89">
        <v>51651</v>
      </c>
      <c r="F14" s="89"/>
      <c r="G14" s="152">
        <f>SUM(C14:F14)</f>
        <v>2853651</v>
      </c>
      <c r="H14" s="136">
        <v>31500</v>
      </c>
      <c r="I14" s="119">
        <v>37300</v>
      </c>
      <c r="J14" s="89"/>
      <c r="K14" s="89">
        <v>0</v>
      </c>
      <c r="L14" s="152">
        <f t="shared" si="0"/>
        <v>37300</v>
      </c>
      <c r="M14" s="145">
        <f t="shared" si="1"/>
        <v>2922451</v>
      </c>
      <c r="O14" s="66"/>
      <c r="P14" s="50"/>
      <c r="Q14" s="66"/>
    </row>
    <row r="15" spans="1:17" ht="21.75" customHeight="1">
      <c r="A15" s="166"/>
      <c r="B15" s="102" t="s">
        <v>57</v>
      </c>
      <c r="C15" s="121">
        <v>1350500</v>
      </c>
      <c r="D15" s="99">
        <v>1487000</v>
      </c>
      <c r="E15" s="99">
        <v>105000</v>
      </c>
      <c r="F15" s="99"/>
      <c r="G15" s="153">
        <v>2942500</v>
      </c>
      <c r="H15" s="137">
        <v>60400</v>
      </c>
      <c r="I15" s="163">
        <v>15000</v>
      </c>
      <c r="J15" s="164">
        <v>30000</v>
      </c>
      <c r="K15" s="164">
        <v>0</v>
      </c>
      <c r="L15" s="153">
        <v>18000</v>
      </c>
      <c r="M15" s="146">
        <f t="shared" si="1"/>
        <v>3020900</v>
      </c>
      <c r="O15" s="66"/>
      <c r="P15" s="50"/>
      <c r="Q15" s="66"/>
    </row>
    <row r="16" spans="1:17" ht="21.75" customHeight="1">
      <c r="A16" s="165" t="s">
        <v>31</v>
      </c>
      <c r="B16" s="101" t="s">
        <v>50</v>
      </c>
      <c r="C16" s="119"/>
      <c r="D16" s="89"/>
      <c r="E16" s="89"/>
      <c r="F16" s="89"/>
      <c r="G16" s="152"/>
      <c r="H16" s="136">
        <v>177</v>
      </c>
      <c r="I16" s="119">
        <v>217763</v>
      </c>
      <c r="J16" s="89">
        <v>95720</v>
      </c>
      <c r="K16" s="89">
        <v>38377</v>
      </c>
      <c r="L16" s="152">
        <f aca="true" t="shared" si="2" ref="L16:L22">SUM(I16:K16)</f>
        <v>351860</v>
      </c>
      <c r="M16" s="145">
        <f t="shared" si="1"/>
        <v>352037</v>
      </c>
      <c r="O16" s="66"/>
      <c r="P16" s="50"/>
      <c r="Q16" s="66"/>
    </row>
    <row r="17" spans="1:17" ht="21.75" customHeight="1">
      <c r="A17" s="166"/>
      <c r="B17" s="102" t="s">
        <v>57</v>
      </c>
      <c r="C17" s="121"/>
      <c r="D17" s="99"/>
      <c r="E17" s="99"/>
      <c r="F17" s="99"/>
      <c r="G17" s="153"/>
      <c r="H17" s="137">
        <v>78191</v>
      </c>
      <c r="I17" s="163">
        <v>315006</v>
      </c>
      <c r="J17" s="164"/>
      <c r="K17" s="164">
        <v>19945</v>
      </c>
      <c r="L17" s="153">
        <f t="shared" si="2"/>
        <v>334951</v>
      </c>
      <c r="M17" s="146">
        <f t="shared" si="1"/>
        <v>413142</v>
      </c>
      <c r="O17" s="66"/>
      <c r="P17" s="50"/>
      <c r="Q17" s="66"/>
    </row>
    <row r="18" spans="1:17" ht="21.75" customHeight="1">
      <c r="A18" s="165" t="s">
        <v>32</v>
      </c>
      <c r="B18" s="101" t="s">
        <v>50</v>
      </c>
      <c r="C18" s="119">
        <v>18700</v>
      </c>
      <c r="D18" s="89">
        <v>8853</v>
      </c>
      <c r="E18" s="89">
        <v>2800</v>
      </c>
      <c r="F18" s="89"/>
      <c r="G18" s="152">
        <f>C18+D18+E18</f>
        <v>30353</v>
      </c>
      <c r="H18" s="136">
        <v>13497</v>
      </c>
      <c r="I18" s="119">
        <v>474751</v>
      </c>
      <c r="J18" s="89">
        <v>102704</v>
      </c>
      <c r="K18" s="89">
        <v>93155</v>
      </c>
      <c r="L18" s="152">
        <f t="shared" si="2"/>
        <v>670610</v>
      </c>
      <c r="M18" s="145">
        <f t="shared" si="1"/>
        <v>714460</v>
      </c>
      <c r="O18" s="66"/>
      <c r="P18" s="50"/>
      <c r="Q18" s="66"/>
    </row>
    <row r="19" spans="1:17" ht="21.75" customHeight="1">
      <c r="A19" s="166"/>
      <c r="B19" s="102" t="s">
        <v>57</v>
      </c>
      <c r="C19" s="121">
        <v>17900</v>
      </c>
      <c r="D19" s="99">
        <v>8213</v>
      </c>
      <c r="E19" s="99">
        <v>3180</v>
      </c>
      <c r="F19" s="99"/>
      <c r="G19" s="153">
        <v>29293</v>
      </c>
      <c r="H19" s="137">
        <v>13497</v>
      </c>
      <c r="I19" s="163">
        <v>476951</v>
      </c>
      <c r="J19" s="164">
        <v>107804</v>
      </c>
      <c r="K19" s="164">
        <v>97740</v>
      </c>
      <c r="L19" s="153">
        <f t="shared" si="2"/>
        <v>682495</v>
      </c>
      <c r="M19" s="146">
        <f t="shared" si="1"/>
        <v>725285</v>
      </c>
      <c r="O19" s="66"/>
      <c r="P19" s="50"/>
      <c r="Q19" s="66"/>
    </row>
    <row r="20" spans="1:17" ht="21.75" customHeight="1">
      <c r="A20" s="165" t="s">
        <v>33</v>
      </c>
      <c r="B20" s="101" t="s">
        <v>50</v>
      </c>
      <c r="C20" s="119">
        <v>30376</v>
      </c>
      <c r="D20" s="89">
        <v>18200</v>
      </c>
      <c r="E20" s="89">
        <v>350</v>
      </c>
      <c r="F20" s="89"/>
      <c r="G20" s="152">
        <f>SUM(C20:F20)</f>
        <v>48926</v>
      </c>
      <c r="H20" s="136">
        <v>274547</v>
      </c>
      <c r="I20" s="119">
        <v>1420687</v>
      </c>
      <c r="J20" s="89">
        <v>86480</v>
      </c>
      <c r="K20" s="89">
        <v>631418</v>
      </c>
      <c r="L20" s="152">
        <f t="shared" si="2"/>
        <v>2138585</v>
      </c>
      <c r="M20" s="145">
        <f t="shared" si="1"/>
        <v>2462058</v>
      </c>
      <c r="O20" s="66"/>
      <c r="P20" s="50"/>
      <c r="Q20" s="66"/>
    </row>
    <row r="21" spans="1:17" ht="21.75" customHeight="1">
      <c r="A21" s="166"/>
      <c r="B21" s="102" t="s">
        <v>57</v>
      </c>
      <c r="C21" s="121">
        <v>76100</v>
      </c>
      <c r="D21" s="99">
        <v>42970</v>
      </c>
      <c r="E21" s="99">
        <v>400</v>
      </c>
      <c r="F21" s="99"/>
      <c r="G21" s="153">
        <v>119470</v>
      </c>
      <c r="H21" s="137">
        <v>508988</v>
      </c>
      <c r="I21" s="121">
        <v>1512006</v>
      </c>
      <c r="J21" s="99">
        <v>92883</v>
      </c>
      <c r="K21" s="99">
        <v>429582</v>
      </c>
      <c r="L21" s="153">
        <f t="shared" si="2"/>
        <v>2034471</v>
      </c>
      <c r="M21" s="146">
        <f t="shared" si="1"/>
        <v>2662929</v>
      </c>
      <c r="O21" s="66"/>
      <c r="P21" s="50"/>
      <c r="Q21" s="66"/>
    </row>
    <row r="22" spans="1:17" ht="21.75" customHeight="1">
      <c r="A22" s="167" t="s">
        <v>11</v>
      </c>
      <c r="B22" s="154" t="s">
        <v>50</v>
      </c>
      <c r="C22" s="155">
        <f aca="true" t="shared" si="3" ref="C22:K22">SUM(C6+C8+C10+C12+C14+C16+C18+C20)</f>
        <v>2951345</v>
      </c>
      <c r="D22" s="156">
        <f t="shared" si="3"/>
        <v>5488632</v>
      </c>
      <c r="E22" s="156">
        <f t="shared" si="3"/>
        <v>734811</v>
      </c>
      <c r="F22" s="156"/>
      <c r="G22" s="152">
        <f t="shared" si="3"/>
        <v>9174788</v>
      </c>
      <c r="H22" s="157">
        <f t="shared" si="3"/>
        <v>509260</v>
      </c>
      <c r="I22" s="155">
        <f t="shared" si="3"/>
        <v>3206542</v>
      </c>
      <c r="J22" s="156">
        <f t="shared" si="3"/>
        <v>514704</v>
      </c>
      <c r="K22" s="156">
        <f t="shared" si="3"/>
        <v>919735</v>
      </c>
      <c r="L22" s="152">
        <f t="shared" si="2"/>
        <v>4640981</v>
      </c>
      <c r="M22" s="145">
        <f t="shared" si="1"/>
        <v>14325029</v>
      </c>
      <c r="O22" s="75"/>
      <c r="P22" s="50"/>
      <c r="Q22" s="75"/>
    </row>
    <row r="23" spans="1:17" ht="21.75" customHeight="1">
      <c r="A23" s="167"/>
      <c r="B23" s="158" t="s">
        <v>57</v>
      </c>
      <c r="C23" s="159">
        <f>C7+C9+C11+C13+C15+C17+C19+C21</f>
        <v>2974258</v>
      </c>
      <c r="D23" s="160">
        <f>D7+D9+D11+D13+D15+D17+D19+D21</f>
        <v>5385880</v>
      </c>
      <c r="E23" s="160">
        <f>E7+E9+E11+E13+E15+E17+E19+E21</f>
        <v>818386</v>
      </c>
      <c r="F23" s="160"/>
      <c r="G23" s="153">
        <f>SUM(C23:F23)</f>
        <v>9178524</v>
      </c>
      <c r="H23" s="161">
        <f>H7+H9+H11+H13+H15+H17+H19+H21</f>
        <v>874215</v>
      </c>
      <c r="I23" s="159">
        <f>I7+I9+I11+I13+I15+I17+I19+I21</f>
        <v>3771551</v>
      </c>
      <c r="J23" s="160">
        <f>J7+J9+J11+J13+J15+J17+J19+J21</f>
        <v>510333</v>
      </c>
      <c r="K23" s="160">
        <f>K7+K9+K11+K13+K15+K17+K19+K21</f>
        <v>895591</v>
      </c>
      <c r="L23" s="153">
        <f>SUM(I23:K23)</f>
        <v>5177475</v>
      </c>
      <c r="M23" s="146">
        <f>SUM(G23:K23)</f>
        <v>15230214</v>
      </c>
      <c r="O23" s="75"/>
      <c r="P23" s="50"/>
      <c r="Q23" s="75"/>
    </row>
    <row r="24" spans="1:17" ht="21.75" customHeight="1" thickBot="1">
      <c r="A24" s="168" t="s">
        <v>10</v>
      </c>
      <c r="B24" s="169"/>
      <c r="C24" s="141">
        <f>C22/C23</f>
        <v>0.9922962298495961</v>
      </c>
      <c r="D24" s="142">
        <f>D22/D23</f>
        <v>1.0190780336732344</v>
      </c>
      <c r="E24" s="142">
        <f>E22/E23</f>
        <v>0.8978782628246329</v>
      </c>
      <c r="F24" s="142"/>
      <c r="G24" s="143">
        <f aca="true" t="shared" si="4" ref="G24:M24">G22/G23</f>
        <v>0.9995929628772556</v>
      </c>
      <c r="H24" s="144">
        <f>H22/H23</f>
        <v>0.5825340448287892</v>
      </c>
      <c r="I24" s="141">
        <f t="shared" si="4"/>
        <v>0.8501918706654106</v>
      </c>
      <c r="J24" s="142">
        <f t="shared" si="4"/>
        <v>1.008564995796862</v>
      </c>
      <c r="K24" s="142">
        <f t="shared" si="4"/>
        <v>1.0269587345116242</v>
      </c>
      <c r="L24" s="143">
        <f t="shared" si="4"/>
        <v>0.8963792196002878</v>
      </c>
      <c r="M24" s="144">
        <f t="shared" si="4"/>
        <v>0.9405664949947519</v>
      </c>
      <c r="O24" s="50"/>
      <c r="P24" s="50"/>
      <c r="Q24" s="50"/>
    </row>
    <row r="25" spans="3:12" ht="21.75" customHeight="1">
      <c r="C25" s="47" t="s">
        <v>69</v>
      </c>
      <c r="F25" s="95"/>
      <c r="L25" s="47" t="s">
        <v>67</v>
      </c>
    </row>
    <row r="26" ht="21.75" customHeight="1"/>
    <row r="27" spans="7:13" ht="21.75" customHeight="1">
      <c r="G27" s="81"/>
      <c r="H27" s="81"/>
      <c r="M27" s="81"/>
    </row>
    <row r="28" spans="7:8" ht="21.75" customHeight="1">
      <c r="G28" s="81"/>
      <c r="H28" s="81"/>
    </row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</sheetData>
  <sheetProtection/>
  <mergeCells count="16">
    <mergeCell ref="B2:G2"/>
    <mergeCell ref="A4:A5"/>
    <mergeCell ref="C4:G4"/>
    <mergeCell ref="H4:H5"/>
    <mergeCell ref="I4:L4"/>
    <mergeCell ref="M4:M5"/>
    <mergeCell ref="A18:A19"/>
    <mergeCell ref="A20:A21"/>
    <mergeCell ref="A22:A23"/>
    <mergeCell ref="A24:B24"/>
    <mergeCell ref="A6:A7"/>
    <mergeCell ref="A8:A9"/>
    <mergeCell ref="A10:A11"/>
    <mergeCell ref="A12:A13"/>
    <mergeCell ref="A14:A15"/>
    <mergeCell ref="A16:A17"/>
  </mergeCells>
  <printOptions horizontalCentered="1" verticalCentered="1"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29"/>
  <sheetViews>
    <sheetView zoomScalePageLayoutView="0" workbookViewId="0" topLeftCell="A1">
      <selection activeCell="O21" sqref="O21"/>
    </sheetView>
  </sheetViews>
  <sheetFormatPr defaultColWidth="9.00390625" defaultRowHeight="13.5"/>
  <cols>
    <col min="1" max="1" width="8.75390625" style="0" customWidth="1"/>
    <col min="2" max="2" width="11.25390625" style="0" customWidth="1"/>
    <col min="3" max="4" width="11.125" style="0" customWidth="1"/>
    <col min="5" max="5" width="9.00390625" style="0" customWidth="1"/>
    <col min="6" max="6" width="10.125" style="0" customWidth="1"/>
    <col min="7" max="7" width="12.625" style="0" customWidth="1"/>
    <col min="8" max="8" width="8.875" style="0" customWidth="1"/>
    <col min="9" max="9" width="12.625" style="0" customWidth="1"/>
    <col min="10" max="10" width="11.125" style="0" customWidth="1"/>
    <col min="11" max="11" width="11.25390625" style="0" customWidth="1"/>
    <col min="12" max="12" width="10.875" style="0" customWidth="1"/>
    <col min="13" max="13" width="12.625" style="0" customWidth="1"/>
    <col min="14" max="16" width="9.875" style="0" customWidth="1"/>
  </cols>
  <sheetData>
    <row r="2" spans="1:13" ht="21.75" customHeight="1">
      <c r="A2" s="1"/>
      <c r="B2" s="1"/>
      <c r="C2" s="202" t="s">
        <v>0</v>
      </c>
      <c r="D2" s="202"/>
      <c r="E2" s="202"/>
      <c r="F2" s="202"/>
      <c r="G2" s="202"/>
      <c r="H2" s="202"/>
      <c r="I2" s="202"/>
      <c r="J2" s="202"/>
      <c r="K2" s="202"/>
      <c r="L2" s="1"/>
      <c r="M2" s="1"/>
    </row>
    <row r="3" spans="1:13" ht="21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03" t="s">
        <v>1</v>
      </c>
      <c r="M3" s="203"/>
    </row>
    <row r="4" spans="1:13" ht="15.75" customHeight="1">
      <c r="A4" s="204"/>
      <c r="B4" s="206" t="s">
        <v>17</v>
      </c>
      <c r="C4" s="207"/>
      <c r="D4" s="207"/>
      <c r="E4" s="207"/>
      <c r="F4" s="207"/>
      <c r="G4" s="208"/>
      <c r="H4" s="4" t="s">
        <v>19</v>
      </c>
      <c r="I4" s="4" t="s">
        <v>20</v>
      </c>
      <c r="J4" s="4" t="s">
        <v>21</v>
      </c>
      <c r="K4" s="4" t="s">
        <v>19</v>
      </c>
      <c r="L4" s="209" t="s">
        <v>22</v>
      </c>
      <c r="M4" s="211" t="s">
        <v>16</v>
      </c>
    </row>
    <row r="5" spans="1:13" ht="15.75" customHeight="1">
      <c r="A5" s="205"/>
      <c r="B5" s="2" t="s">
        <v>12</v>
      </c>
      <c r="C5" s="2" t="s">
        <v>13</v>
      </c>
      <c r="D5" s="2" t="s">
        <v>14</v>
      </c>
      <c r="E5" s="2" t="s">
        <v>18</v>
      </c>
      <c r="F5" s="2" t="s">
        <v>15</v>
      </c>
      <c r="G5" s="8" t="s">
        <v>11</v>
      </c>
      <c r="H5" s="14" t="s">
        <v>23</v>
      </c>
      <c r="I5" s="3" t="s">
        <v>23</v>
      </c>
      <c r="J5" s="3" t="s">
        <v>23</v>
      </c>
      <c r="K5" s="3" t="s">
        <v>22</v>
      </c>
      <c r="L5" s="210"/>
      <c r="M5" s="212"/>
    </row>
    <row r="6" spans="1:13" ht="21.75" customHeight="1">
      <c r="A6" s="23" t="s">
        <v>26</v>
      </c>
      <c r="B6" s="30">
        <v>468730</v>
      </c>
      <c r="C6" s="31">
        <v>365970</v>
      </c>
      <c r="D6" s="31">
        <v>83700</v>
      </c>
      <c r="E6" s="31">
        <v>78610</v>
      </c>
      <c r="F6" s="31">
        <v>31550</v>
      </c>
      <c r="G6" s="31">
        <f aca="true" t="shared" si="0" ref="G6:G21">SUM(B6:F6)</f>
        <v>1028560</v>
      </c>
      <c r="H6" s="32">
        <v>60000</v>
      </c>
      <c r="I6" s="33">
        <v>2790000</v>
      </c>
      <c r="J6" s="33">
        <v>1150000</v>
      </c>
      <c r="K6" s="33">
        <v>0</v>
      </c>
      <c r="L6" s="33">
        <v>13150</v>
      </c>
      <c r="M6" s="33">
        <f aca="true" t="shared" si="1" ref="M6:M21">SUM(G6:L6)</f>
        <v>5041710</v>
      </c>
    </row>
    <row r="7" spans="1:13" ht="21.75" customHeight="1">
      <c r="A7" s="17"/>
      <c r="B7" s="11">
        <v>695595</v>
      </c>
      <c r="C7" s="11">
        <v>436016</v>
      </c>
      <c r="D7" s="11">
        <v>73300</v>
      </c>
      <c r="E7" s="11">
        <v>85690</v>
      </c>
      <c r="F7" s="11">
        <v>29000</v>
      </c>
      <c r="G7" s="11">
        <f t="shared" si="0"/>
        <v>1319601</v>
      </c>
      <c r="H7" s="11">
        <v>50000</v>
      </c>
      <c r="I7" s="11">
        <v>3000000</v>
      </c>
      <c r="J7" s="11">
        <v>1000000</v>
      </c>
      <c r="K7" s="11">
        <v>0</v>
      </c>
      <c r="L7" s="11">
        <v>9000</v>
      </c>
      <c r="M7" s="11">
        <f t="shared" si="1"/>
        <v>5378601</v>
      </c>
    </row>
    <row r="8" spans="1:13" ht="21.75" customHeight="1">
      <c r="A8" s="22" t="s">
        <v>27</v>
      </c>
      <c r="B8" s="11">
        <v>176520</v>
      </c>
      <c r="C8" s="11">
        <v>349188</v>
      </c>
      <c r="D8" s="11">
        <v>60700</v>
      </c>
      <c r="E8" s="11">
        <v>4900</v>
      </c>
      <c r="F8" s="11">
        <v>3000</v>
      </c>
      <c r="G8" s="11">
        <f t="shared" si="0"/>
        <v>594308</v>
      </c>
      <c r="H8" s="11">
        <v>1414</v>
      </c>
      <c r="I8" s="11">
        <v>726172</v>
      </c>
      <c r="J8" s="11">
        <v>75148</v>
      </c>
      <c r="K8" s="11">
        <v>431616</v>
      </c>
      <c r="L8" s="11">
        <v>15753</v>
      </c>
      <c r="M8" s="11">
        <f t="shared" si="1"/>
        <v>1844411</v>
      </c>
    </row>
    <row r="9" spans="1:13" ht="21.75" customHeight="1">
      <c r="A9" s="17"/>
      <c r="B9" s="11">
        <v>337312</v>
      </c>
      <c r="C9" s="11">
        <v>447779</v>
      </c>
      <c r="D9" s="11">
        <v>138078</v>
      </c>
      <c r="E9" s="11">
        <v>5400</v>
      </c>
      <c r="F9" s="11">
        <v>3700</v>
      </c>
      <c r="G9" s="11">
        <f t="shared" si="0"/>
        <v>932269</v>
      </c>
      <c r="H9" s="11">
        <v>1380</v>
      </c>
      <c r="I9" s="11">
        <v>716680</v>
      </c>
      <c r="J9" s="11">
        <v>83550</v>
      </c>
      <c r="K9" s="11">
        <v>426100</v>
      </c>
      <c r="L9" s="11">
        <v>11280</v>
      </c>
      <c r="M9" s="11">
        <f t="shared" si="1"/>
        <v>2171259</v>
      </c>
    </row>
    <row r="10" spans="1:13" ht="21.75" customHeight="1">
      <c r="A10" s="22" t="s">
        <v>28</v>
      </c>
      <c r="B10" s="11">
        <v>131054</v>
      </c>
      <c r="C10" s="11">
        <v>210735</v>
      </c>
      <c r="D10" s="11">
        <v>74970</v>
      </c>
      <c r="E10" s="11">
        <v>2700</v>
      </c>
      <c r="F10" s="11">
        <v>0</v>
      </c>
      <c r="G10" s="11">
        <f t="shared" si="0"/>
        <v>419459</v>
      </c>
      <c r="H10" s="11">
        <v>0</v>
      </c>
      <c r="I10" s="11">
        <v>257595</v>
      </c>
      <c r="J10" s="11">
        <v>68692</v>
      </c>
      <c r="K10" s="11">
        <v>17173</v>
      </c>
      <c r="L10" s="11">
        <v>0</v>
      </c>
      <c r="M10" s="11">
        <f t="shared" si="1"/>
        <v>762919</v>
      </c>
    </row>
    <row r="11" spans="1:13" ht="21.75" customHeight="1">
      <c r="A11" s="17"/>
      <c r="B11" s="11">
        <v>163818</v>
      </c>
      <c r="C11" s="11">
        <v>234150</v>
      </c>
      <c r="D11" s="11">
        <v>107100</v>
      </c>
      <c r="E11" s="11">
        <v>2800</v>
      </c>
      <c r="F11" s="11">
        <f>-O13</f>
        <v>0</v>
      </c>
      <c r="G11" s="11">
        <f t="shared" si="0"/>
        <v>507868</v>
      </c>
      <c r="H11" s="11">
        <v>0</v>
      </c>
      <c r="I11" s="11">
        <v>195156</v>
      </c>
      <c r="J11" s="11">
        <v>141584</v>
      </c>
      <c r="K11" s="11">
        <v>45919</v>
      </c>
      <c r="L11" s="11">
        <v>2500</v>
      </c>
      <c r="M11" s="11">
        <f t="shared" si="1"/>
        <v>893027</v>
      </c>
    </row>
    <row r="12" spans="1:13" ht="21.75" customHeight="1">
      <c r="A12" s="22" t="s">
        <v>29</v>
      </c>
      <c r="B12" s="7">
        <v>1360453</v>
      </c>
      <c r="C12" s="7">
        <v>4962567</v>
      </c>
      <c r="D12" s="7">
        <v>1842834</v>
      </c>
      <c r="E12" s="7">
        <v>659310</v>
      </c>
      <c r="F12" s="7">
        <v>52196</v>
      </c>
      <c r="G12" s="7">
        <f t="shared" si="0"/>
        <v>8877360</v>
      </c>
      <c r="H12" s="7">
        <v>0</v>
      </c>
      <c r="I12" s="7">
        <v>974020</v>
      </c>
      <c r="J12" s="7">
        <v>252000</v>
      </c>
      <c r="K12" s="7">
        <v>202000</v>
      </c>
      <c r="L12" s="7">
        <v>295829</v>
      </c>
      <c r="M12" s="7">
        <f t="shared" si="1"/>
        <v>10601209</v>
      </c>
    </row>
    <row r="13" spans="1:13" ht="21.75" customHeight="1">
      <c r="A13" s="17"/>
      <c r="B13" s="6">
        <v>1429362</v>
      </c>
      <c r="C13" s="6">
        <v>4968549</v>
      </c>
      <c r="D13" s="6">
        <v>1663450</v>
      </c>
      <c r="E13" s="6">
        <v>715900</v>
      </c>
      <c r="F13" s="6">
        <v>132196</v>
      </c>
      <c r="G13" s="6">
        <f t="shared" si="0"/>
        <v>8909457</v>
      </c>
      <c r="H13" s="6">
        <v>0</v>
      </c>
      <c r="I13" s="6">
        <v>1043520</v>
      </c>
      <c r="J13" s="6">
        <v>272000</v>
      </c>
      <c r="K13" s="6">
        <v>232000</v>
      </c>
      <c r="L13" s="6">
        <v>322033</v>
      </c>
      <c r="M13" s="7">
        <f t="shared" si="1"/>
        <v>10779010</v>
      </c>
    </row>
    <row r="14" spans="1:13" ht="21.75" customHeight="1">
      <c r="A14" s="22" t="s">
        <v>30</v>
      </c>
      <c r="B14" s="7">
        <v>1452200</v>
      </c>
      <c r="C14" s="7">
        <v>1706900</v>
      </c>
      <c r="D14" s="7">
        <v>181100</v>
      </c>
      <c r="E14" s="7">
        <v>105000</v>
      </c>
      <c r="F14" s="7">
        <v>124860</v>
      </c>
      <c r="G14" s="24">
        <f t="shared" si="0"/>
        <v>3570060</v>
      </c>
      <c r="H14" s="7">
        <v>0</v>
      </c>
      <c r="I14" s="7">
        <v>139600</v>
      </c>
      <c r="J14" s="7">
        <v>0</v>
      </c>
      <c r="K14" s="7">
        <v>0</v>
      </c>
      <c r="L14" s="7">
        <v>11930</v>
      </c>
      <c r="M14" s="7">
        <f t="shared" si="1"/>
        <v>3721590</v>
      </c>
    </row>
    <row r="15" spans="1:13" ht="21.75" customHeight="1">
      <c r="A15" s="17"/>
      <c r="B15" s="11">
        <v>1512800</v>
      </c>
      <c r="C15" s="11">
        <v>1698400</v>
      </c>
      <c r="D15" s="11">
        <v>201200</v>
      </c>
      <c r="E15" s="11">
        <v>23600</v>
      </c>
      <c r="F15" s="11">
        <v>136210</v>
      </c>
      <c r="G15" s="12">
        <f t="shared" si="0"/>
        <v>3572210</v>
      </c>
      <c r="H15" s="11">
        <v>0</v>
      </c>
      <c r="I15" s="11">
        <v>146945</v>
      </c>
      <c r="J15" s="11">
        <v>0</v>
      </c>
      <c r="K15" s="11">
        <v>0</v>
      </c>
      <c r="L15" s="11">
        <v>8000</v>
      </c>
      <c r="M15" s="11">
        <f t="shared" si="1"/>
        <v>3727155</v>
      </c>
    </row>
    <row r="16" spans="1:13" ht="21.75" customHeight="1">
      <c r="A16" s="22" t="s">
        <v>31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2">
        <f t="shared" si="0"/>
        <v>0</v>
      </c>
      <c r="H16" s="11">
        <v>100000</v>
      </c>
      <c r="I16" s="11">
        <v>1150000</v>
      </c>
      <c r="J16" s="11">
        <v>200000</v>
      </c>
      <c r="K16" s="11">
        <v>600000</v>
      </c>
      <c r="L16" s="11">
        <v>0</v>
      </c>
      <c r="M16" s="11">
        <f t="shared" si="1"/>
        <v>2050000</v>
      </c>
    </row>
    <row r="17" spans="1:13" ht="21.75" customHeight="1">
      <c r="A17" s="17"/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f t="shared" si="0"/>
        <v>0</v>
      </c>
      <c r="H17" s="11">
        <v>95300</v>
      </c>
      <c r="I17" s="11">
        <v>1147000</v>
      </c>
      <c r="J17" s="11">
        <v>190700</v>
      </c>
      <c r="K17" s="11">
        <v>597000</v>
      </c>
      <c r="L17" s="11">
        <v>0</v>
      </c>
      <c r="M17" s="11">
        <f t="shared" si="1"/>
        <v>2030000</v>
      </c>
    </row>
    <row r="18" spans="1:13" ht="21.75" customHeight="1">
      <c r="A18" s="22" t="s">
        <v>32</v>
      </c>
      <c r="B18" s="11">
        <v>30270</v>
      </c>
      <c r="C18" s="11">
        <v>14594</v>
      </c>
      <c r="D18" s="11">
        <v>7472</v>
      </c>
      <c r="E18" s="11">
        <v>0</v>
      </c>
      <c r="F18" s="11">
        <v>7000</v>
      </c>
      <c r="G18" s="11">
        <f t="shared" si="0"/>
        <v>59336</v>
      </c>
      <c r="H18" s="11">
        <v>1202</v>
      </c>
      <c r="I18" s="11">
        <v>1672070</v>
      </c>
      <c r="J18" s="11">
        <v>359060</v>
      </c>
      <c r="K18" s="11">
        <v>171966</v>
      </c>
      <c r="L18" s="11">
        <v>44932</v>
      </c>
      <c r="M18" s="11">
        <f t="shared" si="1"/>
        <v>2308566</v>
      </c>
    </row>
    <row r="19" spans="1:13" ht="21.75" customHeight="1">
      <c r="A19" s="17"/>
      <c r="B19" s="11">
        <v>43420</v>
      </c>
      <c r="C19" s="11">
        <v>18414</v>
      </c>
      <c r="D19" s="11">
        <v>10030</v>
      </c>
      <c r="E19" s="11">
        <v>0</v>
      </c>
      <c r="F19" s="11">
        <v>7000</v>
      </c>
      <c r="G19" s="11">
        <f t="shared" si="0"/>
        <v>78864</v>
      </c>
      <c r="H19" s="11">
        <v>20464</v>
      </c>
      <c r="I19" s="11">
        <v>1370453</v>
      </c>
      <c r="J19" s="11">
        <v>417077</v>
      </c>
      <c r="K19" s="11">
        <v>471588</v>
      </c>
      <c r="L19" s="11">
        <v>53653</v>
      </c>
      <c r="M19" s="11">
        <f t="shared" si="1"/>
        <v>2412099</v>
      </c>
    </row>
    <row r="20" spans="1:13" ht="21.75" customHeight="1">
      <c r="A20" s="22" t="s">
        <v>33</v>
      </c>
      <c r="B20" s="11">
        <v>195550</v>
      </c>
      <c r="C20" s="11">
        <v>298717</v>
      </c>
      <c r="D20" s="11">
        <v>1901</v>
      </c>
      <c r="E20" s="11">
        <v>0</v>
      </c>
      <c r="F20" s="11">
        <v>0</v>
      </c>
      <c r="G20" s="11">
        <f t="shared" si="0"/>
        <v>496168</v>
      </c>
      <c r="H20" s="11">
        <v>9248</v>
      </c>
      <c r="I20" s="11">
        <v>2349207</v>
      </c>
      <c r="J20" s="11">
        <v>533015</v>
      </c>
      <c r="K20" s="11">
        <v>256984</v>
      </c>
      <c r="L20" s="11">
        <v>800092</v>
      </c>
      <c r="M20" s="11">
        <f t="shared" si="1"/>
        <v>4444714</v>
      </c>
    </row>
    <row r="21" spans="1:13" ht="21.75" customHeight="1">
      <c r="A21" s="17"/>
      <c r="B21" s="11">
        <v>161620</v>
      </c>
      <c r="C21" s="11">
        <v>239833</v>
      </c>
      <c r="D21" s="11">
        <v>1657</v>
      </c>
      <c r="E21" s="11">
        <v>0</v>
      </c>
      <c r="F21" s="11">
        <v>0</v>
      </c>
      <c r="G21" s="11">
        <f t="shared" si="0"/>
        <v>403110</v>
      </c>
      <c r="H21" s="11">
        <v>51562</v>
      </c>
      <c r="I21" s="11">
        <v>3447626</v>
      </c>
      <c r="J21" s="11">
        <v>919839</v>
      </c>
      <c r="K21" s="11">
        <v>936373</v>
      </c>
      <c r="L21" s="11">
        <v>626658</v>
      </c>
      <c r="M21" s="11">
        <f t="shared" si="1"/>
        <v>6385168</v>
      </c>
    </row>
    <row r="22" spans="1:13" ht="21.75" customHeight="1">
      <c r="A22" s="18" t="s">
        <v>10</v>
      </c>
      <c r="B22" s="29">
        <f aca="true" t="shared" si="2" ref="B22:M22">B23/B24</f>
        <v>0.8781862586548991</v>
      </c>
      <c r="C22" s="29">
        <f t="shared" si="2"/>
        <v>0.9832814071020264</v>
      </c>
      <c r="D22" s="29">
        <f t="shared" si="2"/>
        <v>1.0263630419875935</v>
      </c>
      <c r="E22" s="29">
        <f t="shared" si="2"/>
        <v>1.0205546022870444</v>
      </c>
      <c r="F22" s="29">
        <f t="shared" si="2"/>
        <v>0.7095155563345082</v>
      </c>
      <c r="G22" s="29">
        <f t="shared" si="2"/>
        <v>0.9568713569774029</v>
      </c>
      <c r="H22" s="29">
        <f t="shared" si="2"/>
        <v>0.7858220624948561</v>
      </c>
      <c r="I22" s="29">
        <f t="shared" si="2"/>
        <v>0.9088568387459363</v>
      </c>
      <c r="J22" s="29">
        <f t="shared" si="2"/>
        <v>0.8721100917431193</v>
      </c>
      <c r="K22" s="29">
        <f t="shared" si="2"/>
        <v>0.620063271046667</v>
      </c>
      <c r="L22" s="29">
        <f t="shared" si="2"/>
        <v>1.1437988082747086</v>
      </c>
      <c r="M22" s="29">
        <f t="shared" si="2"/>
        <v>0.9111448467785965</v>
      </c>
    </row>
    <row r="23" spans="1:13" ht="21.75" customHeight="1">
      <c r="A23" s="19" t="s">
        <v>11</v>
      </c>
      <c r="B23" s="25">
        <v>3814777</v>
      </c>
      <c r="C23" s="25">
        <v>7908671</v>
      </c>
      <c r="D23" s="25">
        <v>2252677</v>
      </c>
      <c r="E23" s="25">
        <v>850520</v>
      </c>
      <c r="F23" s="25">
        <v>218606</v>
      </c>
      <c r="G23" s="25">
        <f>SUM(B23:F23)</f>
        <v>15045251</v>
      </c>
      <c r="H23" s="25">
        <v>171864</v>
      </c>
      <c r="I23" s="25">
        <v>10058664</v>
      </c>
      <c r="J23" s="25">
        <v>2637915</v>
      </c>
      <c r="K23" s="25">
        <v>1679739</v>
      </c>
      <c r="L23" s="25">
        <v>1181686</v>
      </c>
      <c r="M23" s="25">
        <f>SUM(G23:L23)</f>
        <v>30775119</v>
      </c>
    </row>
    <row r="24" spans="1:13" ht="21.75" customHeight="1">
      <c r="A24" s="20"/>
      <c r="B24" s="26">
        <v>4343927</v>
      </c>
      <c r="C24" s="26">
        <f>C7+C9+C11+C13+C15+C17+C19+C21</f>
        <v>8043141</v>
      </c>
      <c r="D24" s="26">
        <v>2194815</v>
      </c>
      <c r="E24" s="26">
        <v>833390</v>
      </c>
      <c r="F24" s="26">
        <v>308106</v>
      </c>
      <c r="G24" s="27">
        <v>15723379</v>
      </c>
      <c r="H24" s="26">
        <v>218706</v>
      </c>
      <c r="I24" s="26">
        <v>11067380</v>
      </c>
      <c r="J24" s="26">
        <v>3024750</v>
      </c>
      <c r="K24" s="26">
        <v>2708980</v>
      </c>
      <c r="L24" s="26">
        <v>1033124</v>
      </c>
      <c r="M24" s="26">
        <f>SUM(G24:L24)</f>
        <v>33776319</v>
      </c>
    </row>
    <row r="25" spans="1:13" ht="21.75" customHeight="1">
      <c r="A25" s="21"/>
      <c r="B25" s="1" t="s">
        <v>34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21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ht="21.75" customHeight="1"/>
    <row r="28" spans="6:13" ht="21.75" customHeight="1">
      <c r="F28" s="9" t="s">
        <v>24</v>
      </c>
      <c r="G28" s="10">
        <f>G6+G8+G10+G12+G14+G16+G18+G20</f>
        <v>15045251</v>
      </c>
      <c r="L28" s="9" t="s">
        <v>24</v>
      </c>
      <c r="M28" s="10">
        <f>M6+M8+M10+M12+M14+M16+M18+M20</f>
        <v>30775119</v>
      </c>
    </row>
    <row r="29" ht="21.75" customHeight="1">
      <c r="G29" s="10">
        <f>G7+G9+G11+G13+G15+G17+G19+G21</f>
        <v>15723379</v>
      </c>
    </row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</sheetData>
  <sheetProtection/>
  <mergeCells count="6">
    <mergeCell ref="C2:K2"/>
    <mergeCell ref="L3:M3"/>
    <mergeCell ref="A4:A5"/>
    <mergeCell ref="B4:G4"/>
    <mergeCell ref="L4:L5"/>
    <mergeCell ref="M4:M5"/>
  </mergeCells>
  <printOptions horizontalCentered="1" verticalCentered="1"/>
  <pageMargins left="0.3937007874015748" right="0.3937007874015748" top="0.5905511811023623" bottom="0.3937007874015748" header="0.5118110236220472" footer="0.5118110236220472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30"/>
  <sheetViews>
    <sheetView zoomScalePageLayoutView="0" workbookViewId="0" topLeftCell="A10">
      <selection activeCell="P19" sqref="P19"/>
    </sheetView>
  </sheetViews>
  <sheetFormatPr defaultColWidth="9.00390625" defaultRowHeight="13.5"/>
  <cols>
    <col min="1" max="1" width="8.75390625" style="0" customWidth="1"/>
    <col min="2" max="2" width="11.25390625" style="0" customWidth="1"/>
    <col min="3" max="4" width="11.125" style="0" customWidth="1"/>
    <col min="5" max="5" width="9.00390625" style="0" customWidth="1"/>
    <col min="6" max="6" width="10.125" style="0" customWidth="1"/>
    <col min="7" max="7" width="12.625" style="0" customWidth="1"/>
    <col min="8" max="8" width="8.875" style="0" customWidth="1"/>
    <col min="9" max="9" width="12.625" style="0" customWidth="1"/>
    <col min="10" max="10" width="11.125" style="0" customWidth="1"/>
    <col min="11" max="11" width="11.25390625" style="0" customWidth="1"/>
    <col min="12" max="12" width="10.875" style="0" customWidth="1"/>
    <col min="13" max="13" width="12.625" style="0" customWidth="1"/>
    <col min="14" max="16" width="9.875" style="0" customWidth="1"/>
  </cols>
  <sheetData>
    <row r="2" spans="1:13" ht="21.75" customHeight="1">
      <c r="A2" s="1"/>
      <c r="B2" s="1"/>
      <c r="C2" s="202" t="s">
        <v>0</v>
      </c>
      <c r="D2" s="202"/>
      <c r="E2" s="202"/>
      <c r="F2" s="202"/>
      <c r="G2" s="202"/>
      <c r="H2" s="202"/>
      <c r="I2" s="202"/>
      <c r="J2" s="202"/>
      <c r="K2" s="202"/>
      <c r="L2" s="1"/>
      <c r="M2" s="1"/>
    </row>
    <row r="3" spans="1:13" ht="21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03" t="s">
        <v>1</v>
      </c>
      <c r="M3" s="203"/>
    </row>
    <row r="4" spans="1:13" ht="15.75" customHeight="1">
      <c r="A4" s="204"/>
      <c r="B4" s="206" t="s">
        <v>17</v>
      </c>
      <c r="C4" s="207"/>
      <c r="D4" s="207"/>
      <c r="E4" s="207"/>
      <c r="F4" s="207"/>
      <c r="G4" s="208"/>
      <c r="H4" s="4" t="s">
        <v>19</v>
      </c>
      <c r="I4" s="4" t="s">
        <v>20</v>
      </c>
      <c r="J4" s="4" t="s">
        <v>21</v>
      </c>
      <c r="K4" s="4" t="s">
        <v>19</v>
      </c>
      <c r="L4" s="209" t="s">
        <v>22</v>
      </c>
      <c r="M4" s="211" t="s">
        <v>16</v>
      </c>
    </row>
    <row r="5" spans="1:13" ht="15.75" customHeight="1">
      <c r="A5" s="205"/>
      <c r="B5" s="2" t="s">
        <v>12</v>
      </c>
      <c r="C5" s="2" t="s">
        <v>13</v>
      </c>
      <c r="D5" s="2" t="s">
        <v>14</v>
      </c>
      <c r="E5" s="2" t="s">
        <v>18</v>
      </c>
      <c r="F5" s="2" t="s">
        <v>15</v>
      </c>
      <c r="G5" s="8" t="s">
        <v>11</v>
      </c>
      <c r="H5" s="14" t="s">
        <v>23</v>
      </c>
      <c r="I5" s="3" t="s">
        <v>23</v>
      </c>
      <c r="J5" s="3" t="s">
        <v>23</v>
      </c>
      <c r="K5" s="3" t="s">
        <v>22</v>
      </c>
      <c r="L5" s="210"/>
      <c r="M5" s="212"/>
    </row>
    <row r="6" spans="1:13" ht="21.75" customHeight="1">
      <c r="A6" s="16" t="s">
        <v>2</v>
      </c>
      <c r="B6" s="11">
        <v>659860</v>
      </c>
      <c r="C6" s="11">
        <v>581324</v>
      </c>
      <c r="D6" s="11">
        <v>82300</v>
      </c>
      <c r="E6" s="11">
        <v>13800</v>
      </c>
      <c r="F6" s="11">
        <v>26200</v>
      </c>
      <c r="G6" s="11">
        <v>1363484</v>
      </c>
      <c r="H6" s="11">
        <v>60000</v>
      </c>
      <c r="I6" s="11">
        <v>3340000</v>
      </c>
      <c r="J6" s="11">
        <v>600000</v>
      </c>
      <c r="K6" s="11">
        <v>0</v>
      </c>
      <c r="L6" s="11">
        <v>54000</v>
      </c>
      <c r="M6" s="11">
        <v>5417484</v>
      </c>
    </row>
    <row r="7" spans="1:13" ht="21.75" customHeight="1">
      <c r="A7" s="17"/>
      <c r="B7" s="11">
        <v>795074</v>
      </c>
      <c r="C7" s="11">
        <v>750950</v>
      </c>
      <c r="D7" s="11">
        <v>181600</v>
      </c>
      <c r="E7" s="11">
        <v>58400</v>
      </c>
      <c r="F7" s="11">
        <v>29100</v>
      </c>
      <c r="G7" s="11">
        <f>SUM(B7:F7)</f>
        <v>1815124</v>
      </c>
      <c r="H7" s="11">
        <v>100000</v>
      </c>
      <c r="I7" s="11">
        <v>2930000</v>
      </c>
      <c r="J7" s="11">
        <v>970000</v>
      </c>
      <c r="K7" s="11">
        <v>0</v>
      </c>
      <c r="L7" s="11">
        <v>50137</v>
      </c>
      <c r="M7" s="11">
        <f>SUM(G7:L7)</f>
        <v>5865261</v>
      </c>
    </row>
    <row r="8" spans="1:13" ht="21.75" customHeight="1">
      <c r="A8" s="16" t="s">
        <v>3</v>
      </c>
      <c r="B8" s="11">
        <v>411586</v>
      </c>
      <c r="C8" s="11">
        <v>500384</v>
      </c>
      <c r="D8" s="11">
        <v>60677</v>
      </c>
      <c r="E8" s="11">
        <v>550</v>
      </c>
      <c r="F8" s="11">
        <v>600</v>
      </c>
      <c r="G8" s="11">
        <v>973797</v>
      </c>
      <c r="H8" s="11">
        <v>1683</v>
      </c>
      <c r="I8" s="11">
        <v>743195</v>
      </c>
      <c r="J8" s="11">
        <v>81407</v>
      </c>
      <c r="K8" s="11">
        <v>403238</v>
      </c>
      <c r="L8" s="11">
        <v>12806</v>
      </c>
      <c r="M8" s="11">
        <v>2216126</v>
      </c>
    </row>
    <row r="9" spans="1:13" ht="21.75" customHeight="1">
      <c r="A9" s="17"/>
      <c r="B9" s="11">
        <v>321749</v>
      </c>
      <c r="C9" s="11">
        <v>531103</v>
      </c>
      <c r="D9" s="11">
        <v>213759</v>
      </c>
      <c r="E9" s="11">
        <v>0</v>
      </c>
      <c r="F9" s="11">
        <v>350</v>
      </c>
      <c r="G9" s="11">
        <f>SUM(B9:F9)</f>
        <v>1066961</v>
      </c>
      <c r="H9" s="11">
        <v>2396</v>
      </c>
      <c r="I9" s="11">
        <v>690455</v>
      </c>
      <c r="J9" s="11">
        <v>68688</v>
      </c>
      <c r="K9" s="11">
        <v>367221</v>
      </c>
      <c r="L9" s="11">
        <v>12363</v>
      </c>
      <c r="M9" s="11">
        <f>SUM(G9:L9)</f>
        <v>2208084</v>
      </c>
    </row>
    <row r="10" spans="1:13" ht="21.75" customHeight="1">
      <c r="A10" s="16" t="s">
        <v>4</v>
      </c>
      <c r="B10" s="11">
        <v>172440</v>
      </c>
      <c r="C10" s="11">
        <v>223000</v>
      </c>
      <c r="D10" s="11">
        <v>119000</v>
      </c>
      <c r="E10" s="11">
        <v>2700</v>
      </c>
      <c r="F10" s="11">
        <f>-O12</f>
        <v>0</v>
      </c>
      <c r="G10" s="11">
        <v>517140</v>
      </c>
      <c r="H10" s="11">
        <v>0</v>
      </c>
      <c r="I10" s="11">
        <v>269235</v>
      </c>
      <c r="J10" s="11">
        <v>283855</v>
      </c>
      <c r="K10" s="11">
        <v>90914</v>
      </c>
      <c r="L10" s="11">
        <v>2000</v>
      </c>
      <c r="M10" s="11">
        <v>1163144</v>
      </c>
    </row>
    <row r="11" spans="1:13" ht="21.75" customHeight="1">
      <c r="A11" s="17"/>
      <c r="B11" s="11">
        <v>146151</v>
      </c>
      <c r="C11" s="11">
        <v>206620</v>
      </c>
      <c r="D11" s="11">
        <v>261703</v>
      </c>
      <c r="E11" s="11">
        <v>2700</v>
      </c>
      <c r="F11" s="11">
        <v>120</v>
      </c>
      <c r="G11" s="11">
        <f>SUM(B11:F11)</f>
        <v>617294</v>
      </c>
      <c r="H11" s="11">
        <v>20617</v>
      </c>
      <c r="I11" s="11">
        <v>274459</v>
      </c>
      <c r="J11" s="11">
        <v>133775</v>
      </c>
      <c r="K11" s="11">
        <v>251979</v>
      </c>
      <c r="L11" s="11">
        <v>15700</v>
      </c>
      <c r="M11" s="11">
        <f>SUM(G11:L11)</f>
        <v>1313824</v>
      </c>
    </row>
    <row r="12" spans="1:13" ht="21.75" customHeight="1">
      <c r="A12" s="16" t="s">
        <v>5</v>
      </c>
      <c r="B12" s="6">
        <v>1594310</v>
      </c>
      <c r="C12" s="6">
        <v>5487724</v>
      </c>
      <c r="D12" s="6">
        <v>1809345</v>
      </c>
      <c r="E12" s="6">
        <v>638400</v>
      </c>
      <c r="F12" s="6">
        <v>132196</v>
      </c>
      <c r="G12" s="6">
        <v>9661975</v>
      </c>
      <c r="H12" s="6">
        <v>0</v>
      </c>
      <c r="I12" s="6">
        <v>1406000</v>
      </c>
      <c r="J12" s="6">
        <v>275680</v>
      </c>
      <c r="K12" s="6">
        <v>202000</v>
      </c>
      <c r="L12" s="6">
        <v>359095</v>
      </c>
      <c r="M12" s="7">
        <v>11904750</v>
      </c>
    </row>
    <row r="13" spans="1:13" ht="21.75" customHeight="1">
      <c r="A13" s="17"/>
      <c r="B13" s="6">
        <v>1953037</v>
      </c>
      <c r="C13" s="6">
        <v>5194435</v>
      </c>
      <c r="D13" s="6">
        <v>2234567</v>
      </c>
      <c r="E13" s="6">
        <v>735850</v>
      </c>
      <c r="F13" s="6">
        <v>152196</v>
      </c>
      <c r="G13" s="6">
        <f>SUM(B13:F13)</f>
        <v>10270085</v>
      </c>
      <c r="H13" s="6">
        <v>0</v>
      </c>
      <c r="I13" s="6">
        <v>1807000</v>
      </c>
      <c r="J13" s="6">
        <v>315820</v>
      </c>
      <c r="K13" s="6">
        <v>194000</v>
      </c>
      <c r="L13" s="6">
        <v>381765</v>
      </c>
      <c r="M13" s="7">
        <f>SUM(G13:L13)</f>
        <v>12968670</v>
      </c>
    </row>
    <row r="14" spans="1:13" ht="21.75" customHeight="1">
      <c r="A14" s="16" t="s">
        <v>6</v>
      </c>
      <c r="B14" s="11">
        <v>1559600</v>
      </c>
      <c r="C14" s="11">
        <v>1733100</v>
      </c>
      <c r="D14" s="11">
        <v>207400</v>
      </c>
      <c r="E14" s="11">
        <v>33000</v>
      </c>
      <c r="F14" s="11">
        <v>162100</v>
      </c>
      <c r="G14" s="12">
        <v>3695200</v>
      </c>
      <c r="H14" s="11">
        <v>0</v>
      </c>
      <c r="I14" s="11">
        <v>155280</v>
      </c>
      <c r="J14" s="11">
        <v>0</v>
      </c>
      <c r="K14" s="11">
        <v>0</v>
      </c>
      <c r="L14" s="11">
        <v>7000</v>
      </c>
      <c r="M14" s="11">
        <v>3857480</v>
      </c>
    </row>
    <row r="15" spans="1:13" ht="21.75" customHeight="1">
      <c r="A15" s="17"/>
      <c r="B15" s="11">
        <v>1695300</v>
      </c>
      <c r="C15" s="11">
        <v>1863500</v>
      </c>
      <c r="D15" s="11">
        <v>213800</v>
      </c>
      <c r="E15" s="11">
        <v>81500</v>
      </c>
      <c r="F15" s="11">
        <v>167500</v>
      </c>
      <c r="G15" s="12">
        <f>SUM(B15:F15)</f>
        <v>4021600</v>
      </c>
      <c r="H15" s="11">
        <v>0</v>
      </c>
      <c r="I15" s="11">
        <v>140490</v>
      </c>
      <c r="J15" s="11">
        <v>0</v>
      </c>
      <c r="K15" s="11">
        <v>0</v>
      </c>
      <c r="L15" s="11">
        <v>7000</v>
      </c>
      <c r="M15" s="11">
        <f>SUM(G15:L15)</f>
        <v>4169090</v>
      </c>
    </row>
    <row r="16" spans="1:13" ht="21.75" customHeight="1">
      <c r="A16" s="16" t="s">
        <v>7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115200</v>
      </c>
      <c r="I16" s="11">
        <v>1382400</v>
      </c>
      <c r="J16" s="11">
        <v>230400</v>
      </c>
      <c r="K16" s="11">
        <v>720000</v>
      </c>
      <c r="L16" s="11">
        <v>0</v>
      </c>
      <c r="M16" s="11">
        <v>2448000</v>
      </c>
    </row>
    <row r="17" spans="1:13" ht="21.75" customHeight="1">
      <c r="A17" s="17"/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f>SUM(B17:F17)</f>
        <v>0</v>
      </c>
      <c r="H17" s="11">
        <v>96000</v>
      </c>
      <c r="I17" s="11">
        <v>1152000</v>
      </c>
      <c r="J17" s="11">
        <v>192000</v>
      </c>
      <c r="K17" s="11">
        <v>480000</v>
      </c>
      <c r="L17" s="11">
        <v>0</v>
      </c>
      <c r="M17" s="11">
        <f>SUM(G17:L17)</f>
        <v>1920000</v>
      </c>
    </row>
    <row r="18" spans="1:13" ht="21.75" customHeight="1">
      <c r="A18" s="16" t="s">
        <v>8</v>
      </c>
      <c r="B18" s="11">
        <v>41490</v>
      </c>
      <c r="C18" s="11">
        <v>11660</v>
      </c>
      <c r="D18" s="11">
        <v>9050</v>
      </c>
      <c r="E18" s="11">
        <v>0</v>
      </c>
      <c r="F18" s="11">
        <v>6000</v>
      </c>
      <c r="G18" s="11">
        <v>68200</v>
      </c>
      <c r="H18" s="11">
        <v>5922</v>
      </c>
      <c r="I18" s="11">
        <v>1224828</v>
      </c>
      <c r="J18" s="11">
        <v>470838</v>
      </c>
      <c r="K18" s="11">
        <v>419363</v>
      </c>
      <c r="L18" s="11">
        <v>49834</v>
      </c>
      <c r="M18" s="11">
        <v>2238985</v>
      </c>
    </row>
    <row r="19" spans="1:13" ht="21.75" customHeight="1">
      <c r="A19" s="17"/>
      <c r="B19" s="11">
        <v>40890</v>
      </c>
      <c r="C19" s="11">
        <v>12160</v>
      </c>
      <c r="D19" s="11">
        <v>10070</v>
      </c>
      <c r="E19" s="11">
        <v>0</v>
      </c>
      <c r="F19" s="11">
        <v>6000</v>
      </c>
      <c r="G19" s="11">
        <f>SUM(B19:F19)</f>
        <v>69120</v>
      </c>
      <c r="H19" s="11">
        <v>7496</v>
      </c>
      <c r="I19" s="11">
        <v>1306980</v>
      </c>
      <c r="J19" s="11">
        <v>316951</v>
      </c>
      <c r="K19" s="11">
        <v>340705</v>
      </c>
      <c r="L19" s="11">
        <v>45329</v>
      </c>
      <c r="M19" s="11">
        <f>SUM(G19:L19)</f>
        <v>2086581</v>
      </c>
    </row>
    <row r="20" spans="1:13" ht="21.75" customHeight="1">
      <c r="A20" s="16" t="s">
        <v>9</v>
      </c>
      <c r="B20" s="11">
        <v>250660</v>
      </c>
      <c r="C20" s="11">
        <v>276804</v>
      </c>
      <c r="D20" s="11">
        <v>4866</v>
      </c>
      <c r="E20" s="11">
        <v>0</v>
      </c>
      <c r="F20" s="11">
        <v>0</v>
      </c>
      <c r="G20" s="11">
        <v>532330</v>
      </c>
      <c r="H20" s="11">
        <v>40228</v>
      </c>
      <c r="I20" s="11">
        <v>3415638</v>
      </c>
      <c r="J20" s="11">
        <v>1283780</v>
      </c>
      <c r="K20" s="11">
        <v>924633</v>
      </c>
      <c r="L20" s="11">
        <v>611782</v>
      </c>
      <c r="M20" s="11">
        <v>6808391</v>
      </c>
    </row>
    <row r="21" spans="1:13" ht="21.75" customHeight="1">
      <c r="A21" s="17"/>
      <c r="B21" s="11">
        <v>224059</v>
      </c>
      <c r="C21" s="11">
        <v>257738</v>
      </c>
      <c r="D21" s="11">
        <v>6312</v>
      </c>
      <c r="E21" s="11">
        <v>0</v>
      </c>
      <c r="F21" s="11">
        <v>0</v>
      </c>
      <c r="G21" s="11">
        <f>SUM(B21:F21)</f>
        <v>488109</v>
      </c>
      <c r="H21" s="11">
        <v>87628</v>
      </c>
      <c r="I21" s="11">
        <v>3765099</v>
      </c>
      <c r="J21" s="11">
        <v>1383856</v>
      </c>
      <c r="K21" s="11">
        <v>1440919</v>
      </c>
      <c r="L21" s="11">
        <v>67892</v>
      </c>
      <c r="M21" s="11">
        <f>SUM(G21:L21)</f>
        <v>7233503</v>
      </c>
    </row>
    <row r="22" spans="1:13" ht="21.75" customHeight="1">
      <c r="A22" s="18" t="s">
        <v>10</v>
      </c>
      <c r="B22" s="15">
        <v>90.6</v>
      </c>
      <c r="C22" s="15">
        <v>100</v>
      </c>
      <c r="D22" s="15">
        <v>73.4</v>
      </c>
      <c r="E22" s="15">
        <v>78.4</v>
      </c>
      <c r="F22" s="15">
        <v>92.1</v>
      </c>
      <c r="G22" s="15">
        <v>91.6</v>
      </c>
      <c r="H22" s="15">
        <v>71</v>
      </c>
      <c r="I22" s="15">
        <v>98.9</v>
      </c>
      <c r="J22" s="15">
        <v>95.4</v>
      </c>
      <c r="K22" s="15">
        <v>89.8</v>
      </c>
      <c r="L22" s="15">
        <v>189</v>
      </c>
      <c r="M22" s="15">
        <v>95.5</v>
      </c>
    </row>
    <row r="23" spans="1:13" ht="21.75" customHeight="1">
      <c r="A23" s="19" t="s">
        <v>11</v>
      </c>
      <c r="B23" s="11">
        <f aca="true" t="shared" si="0" ref="B23:F24">SUM(B6,B8,B10,B12,B14,B16,B18,B20)</f>
        <v>4689946</v>
      </c>
      <c r="C23" s="11">
        <f t="shared" si="0"/>
        <v>8813996</v>
      </c>
      <c r="D23" s="11">
        <f t="shared" si="0"/>
        <v>2292638</v>
      </c>
      <c r="E23" s="11">
        <f t="shared" si="0"/>
        <v>688450</v>
      </c>
      <c r="F23" s="11">
        <f t="shared" si="0"/>
        <v>327096</v>
      </c>
      <c r="G23" s="11">
        <f>SUM(B23:F23)</f>
        <v>16812126</v>
      </c>
      <c r="H23" s="11">
        <f aca="true" t="shared" si="1" ref="H23:L24">SUM(H6,H8,H10,H12,H14,H16,H18,H20)</f>
        <v>223033</v>
      </c>
      <c r="I23" s="11">
        <f t="shared" si="1"/>
        <v>11936576</v>
      </c>
      <c r="J23" s="11">
        <f t="shared" si="1"/>
        <v>3225960</v>
      </c>
      <c r="K23" s="11">
        <f t="shared" si="1"/>
        <v>2760148</v>
      </c>
      <c r="L23" s="11">
        <f t="shared" si="1"/>
        <v>1096517</v>
      </c>
      <c r="M23" s="11">
        <f>SUM(G23:L23)</f>
        <v>36054360</v>
      </c>
    </row>
    <row r="24" spans="1:13" ht="21.75" customHeight="1">
      <c r="A24" s="20"/>
      <c r="B24" s="5">
        <f t="shared" si="0"/>
        <v>5176260</v>
      </c>
      <c r="C24" s="5">
        <f t="shared" si="0"/>
        <v>8816506</v>
      </c>
      <c r="D24" s="5">
        <f t="shared" si="0"/>
        <v>3121811</v>
      </c>
      <c r="E24" s="5">
        <f t="shared" si="0"/>
        <v>878450</v>
      </c>
      <c r="F24" s="5">
        <f t="shared" si="0"/>
        <v>355266</v>
      </c>
      <c r="G24" s="13">
        <f>SUM(B24:F24)</f>
        <v>18348293</v>
      </c>
      <c r="H24" s="5">
        <f t="shared" si="1"/>
        <v>314137</v>
      </c>
      <c r="I24" s="5">
        <f t="shared" si="1"/>
        <v>12066483</v>
      </c>
      <c r="J24" s="5">
        <f t="shared" si="1"/>
        <v>3381090</v>
      </c>
      <c r="K24" s="5">
        <f t="shared" si="1"/>
        <v>3074824</v>
      </c>
      <c r="L24" s="5">
        <f t="shared" si="1"/>
        <v>580186</v>
      </c>
      <c r="M24" s="5">
        <f>SUM(G24:L24)</f>
        <v>37765013</v>
      </c>
    </row>
    <row r="25" spans="1:13" ht="21.75" customHeight="1">
      <c r="A25" s="21"/>
      <c r="B25" s="1" t="s">
        <v>25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21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ht="21.75" customHeight="1"/>
    <row r="28" spans="6:13" ht="21.75" customHeight="1">
      <c r="F28" s="9" t="s">
        <v>24</v>
      </c>
      <c r="G28" s="10">
        <f>SUM(G6,G8,G10,G12,G14,G16,G18,G20)</f>
        <v>16812126</v>
      </c>
      <c r="L28" s="9" t="s">
        <v>24</v>
      </c>
      <c r="M28" s="10">
        <f>SUM(M6,M8,M10,M12,M14,M16,M18,M20)</f>
        <v>36054360</v>
      </c>
    </row>
    <row r="29" spans="7:10" ht="21.75" customHeight="1">
      <c r="G29" s="10">
        <f>SUM(G7,G9,G11,G13,G15,G17,G19,G21)</f>
        <v>18348293</v>
      </c>
      <c r="J29" s="28"/>
    </row>
    <row r="30" ht="21.75" customHeight="1">
      <c r="C30" s="28"/>
    </row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</sheetData>
  <sheetProtection/>
  <mergeCells count="6">
    <mergeCell ref="C2:K2"/>
    <mergeCell ref="L3:M3"/>
    <mergeCell ref="A4:A5"/>
    <mergeCell ref="B4:G4"/>
    <mergeCell ref="L4:L5"/>
    <mergeCell ref="M4:M5"/>
  </mergeCells>
  <printOptions horizontalCentered="1" verticalCentered="1"/>
  <pageMargins left="0.3937007874015748" right="0.3937007874015748" top="0.5905511811023623" bottom="0.3937007874015748" header="0.5118110236220472" footer="0.5118110236220472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2" sqref="J12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O3" sqref="O3"/>
    </sheetView>
  </sheetViews>
  <sheetFormatPr defaultColWidth="9.00390625" defaultRowHeight="13.5"/>
  <cols>
    <col min="1" max="1" width="8.75390625" style="47" customWidth="1"/>
    <col min="2" max="2" width="6.75390625" style="47" customWidth="1"/>
    <col min="3" max="13" width="11.625" style="47" customWidth="1"/>
    <col min="14" max="15" width="9.875" style="47" customWidth="1"/>
    <col min="16" max="16384" width="9.00390625" style="47" customWidth="1"/>
  </cols>
  <sheetData>
    <row r="1" spans="1:13" ht="20.25" customHeight="1">
      <c r="A1" s="79" t="s">
        <v>58</v>
      </c>
      <c r="B1" s="79"/>
      <c r="M1" s="130">
        <v>44720</v>
      </c>
    </row>
    <row r="2" spans="2:12" ht="35.25" customHeight="1">
      <c r="B2" s="172" t="s">
        <v>42</v>
      </c>
      <c r="C2" s="172"/>
      <c r="D2" s="172"/>
      <c r="E2" s="172"/>
      <c r="F2" s="172"/>
      <c r="G2" s="172"/>
      <c r="H2" s="162"/>
      <c r="I2" s="162"/>
      <c r="J2" s="162"/>
      <c r="K2" s="162"/>
      <c r="L2" s="129"/>
    </row>
    <row r="3" spans="1:13" ht="21.75" customHeight="1" thickBot="1">
      <c r="A3" s="139" t="s">
        <v>59</v>
      </c>
      <c r="B3" s="140"/>
      <c r="K3" s="47" t="s">
        <v>66</v>
      </c>
      <c r="M3" s="138"/>
    </row>
    <row r="4" spans="1:17" ht="21" customHeight="1">
      <c r="A4" s="170" t="s">
        <v>52</v>
      </c>
      <c r="B4" s="84"/>
      <c r="C4" s="174" t="s">
        <v>17</v>
      </c>
      <c r="D4" s="175"/>
      <c r="E4" s="175"/>
      <c r="F4" s="175"/>
      <c r="G4" s="176"/>
      <c r="H4" s="177" t="s">
        <v>22</v>
      </c>
      <c r="I4" s="179" t="s">
        <v>60</v>
      </c>
      <c r="J4" s="180"/>
      <c r="K4" s="180"/>
      <c r="L4" s="181"/>
      <c r="M4" s="182" t="s">
        <v>16</v>
      </c>
      <c r="O4" s="49"/>
      <c r="P4" s="50"/>
      <c r="Q4" s="49"/>
    </row>
    <row r="5" spans="1:17" ht="21.75" customHeight="1">
      <c r="A5" s="173"/>
      <c r="B5" s="100"/>
      <c r="C5" s="113" t="s">
        <v>12</v>
      </c>
      <c r="D5" s="96" t="s">
        <v>13</v>
      </c>
      <c r="E5" s="96" t="s">
        <v>14</v>
      </c>
      <c r="F5" s="96" t="s">
        <v>18</v>
      </c>
      <c r="G5" s="149" t="s">
        <v>56</v>
      </c>
      <c r="H5" s="178"/>
      <c r="I5" s="131" t="s">
        <v>61</v>
      </c>
      <c r="J5" s="97" t="s">
        <v>62</v>
      </c>
      <c r="K5" s="98" t="s">
        <v>63</v>
      </c>
      <c r="L5" s="149" t="s">
        <v>56</v>
      </c>
      <c r="M5" s="183"/>
      <c r="O5" s="55"/>
      <c r="P5" s="50"/>
      <c r="Q5" s="49"/>
    </row>
    <row r="6" spans="1:17" ht="21.75" customHeight="1">
      <c r="A6" s="170" t="s">
        <v>26</v>
      </c>
      <c r="B6" s="101" t="s">
        <v>50</v>
      </c>
      <c r="C6" s="115">
        <v>122960</v>
      </c>
      <c r="D6" s="87">
        <v>134670</v>
      </c>
      <c r="E6" s="87">
        <v>47200</v>
      </c>
      <c r="F6" s="87"/>
      <c r="G6" s="150">
        <v>304830</v>
      </c>
      <c r="H6" s="134"/>
      <c r="I6" s="132">
        <v>716000</v>
      </c>
      <c r="J6" s="88"/>
      <c r="K6" s="87">
        <v>179000</v>
      </c>
      <c r="L6" s="150">
        <f aca="true" t="shared" si="0" ref="L6:L14">SUM(I6:K6)</f>
        <v>895000</v>
      </c>
      <c r="M6" s="147">
        <f>G6+H6+L6</f>
        <v>1199830</v>
      </c>
      <c r="O6" s="61"/>
      <c r="P6" s="50"/>
      <c r="Q6" s="62"/>
    </row>
    <row r="7" spans="1:17" ht="21.75" customHeight="1">
      <c r="A7" s="171"/>
      <c r="B7" s="102" t="s">
        <v>57</v>
      </c>
      <c r="C7" s="117">
        <v>128750</v>
      </c>
      <c r="D7" s="86">
        <v>116400</v>
      </c>
      <c r="E7" s="86">
        <v>28420</v>
      </c>
      <c r="F7" s="86">
        <v>103000</v>
      </c>
      <c r="G7" s="151">
        <f>SUM(C7:F7)</f>
        <v>376570</v>
      </c>
      <c r="H7" s="135"/>
      <c r="I7" s="133">
        <v>1206200</v>
      </c>
      <c r="J7" s="85"/>
      <c r="K7" s="86">
        <v>293800</v>
      </c>
      <c r="L7" s="151">
        <f t="shared" si="0"/>
        <v>1500000</v>
      </c>
      <c r="M7" s="148">
        <f aca="true" t="shared" si="1" ref="M7:M22">G7+H7+L7</f>
        <v>1876570</v>
      </c>
      <c r="N7" s="81"/>
      <c r="O7" s="61"/>
      <c r="P7" s="50"/>
      <c r="Q7" s="62"/>
    </row>
    <row r="8" spans="1:17" ht="21.75" customHeight="1">
      <c r="A8" s="165" t="s">
        <v>27</v>
      </c>
      <c r="B8" s="101" t="s">
        <v>50</v>
      </c>
      <c r="C8" s="119">
        <v>92600</v>
      </c>
      <c r="D8" s="89">
        <v>96300</v>
      </c>
      <c r="E8" s="89">
        <v>2964</v>
      </c>
      <c r="F8" s="89"/>
      <c r="G8" s="152">
        <f>SUM(C8:F8)</f>
        <v>191864</v>
      </c>
      <c r="H8" s="136"/>
      <c r="I8" s="119">
        <v>166054</v>
      </c>
      <c r="J8" s="89">
        <v>198646</v>
      </c>
      <c r="K8" s="89">
        <v>18324</v>
      </c>
      <c r="L8" s="152">
        <f t="shared" si="0"/>
        <v>383024</v>
      </c>
      <c r="M8" s="145">
        <f t="shared" si="1"/>
        <v>574888</v>
      </c>
      <c r="O8" s="66"/>
      <c r="P8" s="50"/>
      <c r="Q8" s="66"/>
    </row>
    <row r="9" spans="1:17" ht="21.75" customHeight="1">
      <c r="A9" s="166"/>
      <c r="B9" s="102" t="s">
        <v>57</v>
      </c>
      <c r="C9" s="121">
        <v>107900</v>
      </c>
      <c r="D9" s="99">
        <v>91200</v>
      </c>
      <c r="E9" s="99">
        <v>2050</v>
      </c>
      <c r="F9" s="99">
        <v>150</v>
      </c>
      <c r="G9" s="153">
        <v>201300</v>
      </c>
      <c r="H9" s="137">
        <v>1170</v>
      </c>
      <c r="I9" s="121">
        <v>342513</v>
      </c>
      <c r="J9" s="99">
        <v>326906</v>
      </c>
      <c r="K9" s="99">
        <v>40825</v>
      </c>
      <c r="L9" s="153">
        <f t="shared" si="0"/>
        <v>710244</v>
      </c>
      <c r="M9" s="146">
        <f t="shared" si="1"/>
        <v>912714</v>
      </c>
      <c r="O9" s="66"/>
      <c r="P9" s="50"/>
      <c r="Q9" s="66"/>
    </row>
    <row r="10" spans="1:17" ht="21.75" customHeight="1">
      <c r="A10" s="165" t="s">
        <v>28</v>
      </c>
      <c r="B10" s="101" t="s">
        <v>50</v>
      </c>
      <c r="C10" s="119">
        <v>113425</v>
      </c>
      <c r="D10" s="89">
        <v>48611</v>
      </c>
      <c r="E10" s="89">
        <v>14900</v>
      </c>
      <c r="F10" s="89"/>
      <c r="G10" s="152">
        <f>SUM(C10:F10)</f>
        <v>176936</v>
      </c>
      <c r="H10" s="136">
        <v>189</v>
      </c>
      <c r="I10" s="119">
        <v>39334</v>
      </c>
      <c r="J10" s="89"/>
      <c r="K10" s="89">
        <v>0</v>
      </c>
      <c r="L10" s="152">
        <f t="shared" si="0"/>
        <v>39334</v>
      </c>
      <c r="M10" s="145">
        <f t="shared" si="1"/>
        <v>216459</v>
      </c>
      <c r="O10" s="66"/>
      <c r="P10" s="50"/>
      <c r="Q10" s="66"/>
    </row>
    <row r="11" spans="1:17" ht="21.75" customHeight="1">
      <c r="A11" s="166"/>
      <c r="B11" s="102" t="s">
        <v>57</v>
      </c>
      <c r="C11" s="121">
        <v>133549</v>
      </c>
      <c r="D11" s="99">
        <v>10030</v>
      </c>
      <c r="E11" s="99">
        <v>6400</v>
      </c>
      <c r="F11" s="99"/>
      <c r="G11" s="153">
        <v>149979</v>
      </c>
      <c r="H11" s="137">
        <v>800</v>
      </c>
      <c r="I11" s="121">
        <v>57904</v>
      </c>
      <c r="J11" s="99">
        <v>1544</v>
      </c>
      <c r="K11" s="99">
        <v>17757</v>
      </c>
      <c r="L11" s="153">
        <f t="shared" si="0"/>
        <v>77205</v>
      </c>
      <c r="M11" s="146">
        <f t="shared" si="1"/>
        <v>227984</v>
      </c>
      <c r="O11" s="66"/>
      <c r="P11" s="50"/>
      <c r="Q11" s="66"/>
    </row>
    <row r="12" spans="1:17" ht="21.75" customHeight="1">
      <c r="A12" s="165" t="s">
        <v>29</v>
      </c>
      <c r="B12" s="101" t="s">
        <v>50</v>
      </c>
      <c r="C12" s="119">
        <v>1200773</v>
      </c>
      <c r="D12" s="89">
        <v>3568116</v>
      </c>
      <c r="E12" s="89">
        <v>644742</v>
      </c>
      <c r="F12" s="89"/>
      <c r="G12" s="152">
        <f>SUM(C12:F12)</f>
        <v>5413631</v>
      </c>
      <c r="H12" s="136">
        <v>212950</v>
      </c>
      <c r="I12" s="119">
        <v>531200</v>
      </c>
      <c r="J12" s="89">
        <v>81000</v>
      </c>
      <c r="K12" s="89">
        <v>151000</v>
      </c>
      <c r="L12" s="152">
        <f t="shared" si="0"/>
        <v>763200</v>
      </c>
      <c r="M12" s="145">
        <f t="shared" si="1"/>
        <v>6389781</v>
      </c>
      <c r="O12" s="66"/>
      <c r="P12" s="50"/>
      <c r="Q12" s="66"/>
    </row>
    <row r="13" spans="1:17" ht="21.75" customHeight="1">
      <c r="A13" s="166"/>
      <c r="B13" s="102" t="s">
        <v>57</v>
      </c>
      <c r="C13" s="121">
        <v>820259</v>
      </c>
      <c r="D13" s="99">
        <v>5002570</v>
      </c>
      <c r="E13" s="99">
        <v>836659</v>
      </c>
      <c r="F13" s="99">
        <v>562352</v>
      </c>
      <c r="G13" s="153">
        <v>7221840</v>
      </c>
      <c r="H13" s="137">
        <v>218840</v>
      </c>
      <c r="I13" s="121">
        <v>621200</v>
      </c>
      <c r="J13" s="99">
        <v>41000</v>
      </c>
      <c r="K13" s="99">
        <v>101000</v>
      </c>
      <c r="L13" s="153">
        <f t="shared" si="0"/>
        <v>763200</v>
      </c>
      <c r="M13" s="146">
        <f t="shared" si="1"/>
        <v>8203880</v>
      </c>
      <c r="O13" s="66"/>
      <c r="P13" s="50"/>
      <c r="Q13" s="66"/>
    </row>
    <row r="14" spans="1:17" ht="21.75" customHeight="1">
      <c r="A14" s="165" t="s">
        <v>30</v>
      </c>
      <c r="B14" s="101" t="s">
        <v>50</v>
      </c>
      <c r="C14" s="119">
        <v>1350500</v>
      </c>
      <c r="D14" s="89">
        <v>1487000</v>
      </c>
      <c r="E14" s="89">
        <v>105000</v>
      </c>
      <c r="F14" s="89"/>
      <c r="G14" s="152">
        <f>SUM(C14:F14)</f>
        <v>2942500</v>
      </c>
      <c r="H14" s="136">
        <v>60400</v>
      </c>
      <c r="I14" s="119">
        <v>15000</v>
      </c>
      <c r="J14" s="89">
        <v>30000</v>
      </c>
      <c r="K14" s="89">
        <v>0</v>
      </c>
      <c r="L14" s="152">
        <f t="shared" si="0"/>
        <v>45000</v>
      </c>
      <c r="M14" s="145">
        <f t="shared" si="1"/>
        <v>3047900</v>
      </c>
      <c r="O14" s="66"/>
      <c r="P14" s="50"/>
      <c r="Q14" s="66"/>
    </row>
    <row r="15" spans="1:17" ht="21.75" customHeight="1">
      <c r="A15" s="166"/>
      <c r="B15" s="102" t="s">
        <v>57</v>
      </c>
      <c r="C15" s="121">
        <v>1010000</v>
      </c>
      <c r="D15" s="99">
        <v>1122250</v>
      </c>
      <c r="E15" s="99">
        <v>84000</v>
      </c>
      <c r="F15" s="99">
        <v>294468</v>
      </c>
      <c r="G15" s="153">
        <v>2510718</v>
      </c>
      <c r="H15" s="137">
        <v>71510</v>
      </c>
      <c r="I15" s="121">
        <v>18000</v>
      </c>
      <c r="J15" s="99"/>
      <c r="K15" s="99">
        <v>0</v>
      </c>
      <c r="L15" s="153">
        <v>18000</v>
      </c>
      <c r="M15" s="146">
        <f t="shared" si="1"/>
        <v>2600228</v>
      </c>
      <c r="O15" s="66"/>
      <c r="P15" s="50"/>
      <c r="Q15" s="66"/>
    </row>
    <row r="16" spans="1:17" ht="21.75" customHeight="1">
      <c r="A16" s="165" t="s">
        <v>31</v>
      </c>
      <c r="B16" s="101" t="s">
        <v>50</v>
      </c>
      <c r="C16" s="119"/>
      <c r="D16" s="89"/>
      <c r="E16" s="89"/>
      <c r="F16" s="89"/>
      <c r="G16" s="152"/>
      <c r="H16" s="136">
        <v>78191</v>
      </c>
      <c r="I16" s="119">
        <v>315006</v>
      </c>
      <c r="J16" s="89"/>
      <c r="K16" s="89">
        <v>19945</v>
      </c>
      <c r="L16" s="152">
        <f aca="true" t="shared" si="2" ref="L16:L22">SUM(I16:K16)</f>
        <v>334951</v>
      </c>
      <c r="M16" s="145">
        <f t="shared" si="1"/>
        <v>413142</v>
      </c>
      <c r="O16" s="66"/>
      <c r="P16" s="50"/>
      <c r="Q16" s="66"/>
    </row>
    <row r="17" spans="1:17" ht="21.75" customHeight="1">
      <c r="A17" s="166"/>
      <c r="B17" s="102" t="s">
        <v>57</v>
      </c>
      <c r="C17" s="121"/>
      <c r="D17" s="99"/>
      <c r="E17" s="99"/>
      <c r="F17" s="99"/>
      <c r="G17" s="153"/>
      <c r="H17" s="137">
        <v>64463</v>
      </c>
      <c r="I17" s="121">
        <v>742763</v>
      </c>
      <c r="J17" s="99"/>
      <c r="K17" s="99">
        <v>49224</v>
      </c>
      <c r="L17" s="153">
        <f t="shared" si="2"/>
        <v>791987</v>
      </c>
      <c r="M17" s="146">
        <f t="shared" si="1"/>
        <v>856450</v>
      </c>
      <c r="O17" s="66"/>
      <c r="P17" s="50"/>
      <c r="Q17" s="66"/>
    </row>
    <row r="18" spans="1:17" ht="21.75" customHeight="1">
      <c r="A18" s="165" t="s">
        <v>32</v>
      </c>
      <c r="B18" s="101" t="s">
        <v>50</v>
      </c>
      <c r="C18" s="119">
        <v>17900</v>
      </c>
      <c r="D18" s="89">
        <v>8213</v>
      </c>
      <c r="E18" s="89">
        <v>3180</v>
      </c>
      <c r="F18" s="89"/>
      <c r="G18" s="152">
        <f>SUM(C18:F18)</f>
        <v>29293</v>
      </c>
      <c r="H18" s="136">
        <v>13497</v>
      </c>
      <c r="I18" s="119">
        <v>476951</v>
      </c>
      <c r="J18" s="89">
        <v>107804</v>
      </c>
      <c r="K18" s="89">
        <v>97740</v>
      </c>
      <c r="L18" s="152">
        <f t="shared" si="2"/>
        <v>682495</v>
      </c>
      <c r="M18" s="145">
        <f t="shared" si="1"/>
        <v>725285</v>
      </c>
      <c r="O18" s="66"/>
      <c r="P18" s="50"/>
      <c r="Q18" s="66"/>
    </row>
    <row r="19" spans="1:17" ht="21.75" customHeight="1">
      <c r="A19" s="166"/>
      <c r="B19" s="102" t="s">
        <v>57</v>
      </c>
      <c r="C19" s="121">
        <v>17600</v>
      </c>
      <c r="D19" s="99">
        <v>6000</v>
      </c>
      <c r="E19" s="99">
        <v>2500</v>
      </c>
      <c r="F19" s="99"/>
      <c r="G19" s="153">
        <v>26100</v>
      </c>
      <c r="H19" s="137">
        <v>13519</v>
      </c>
      <c r="I19" s="121">
        <v>625512</v>
      </c>
      <c r="J19" s="99">
        <v>38797</v>
      </c>
      <c r="K19" s="99">
        <v>150817</v>
      </c>
      <c r="L19" s="153">
        <f t="shared" si="2"/>
        <v>815126</v>
      </c>
      <c r="M19" s="146">
        <f t="shared" si="1"/>
        <v>854745</v>
      </c>
      <c r="O19" s="66"/>
      <c r="P19" s="50"/>
      <c r="Q19" s="66"/>
    </row>
    <row r="20" spans="1:17" ht="21.75" customHeight="1">
      <c r="A20" s="165" t="s">
        <v>33</v>
      </c>
      <c r="B20" s="101" t="s">
        <v>50</v>
      </c>
      <c r="C20" s="119">
        <v>76100</v>
      </c>
      <c r="D20" s="89">
        <v>42970</v>
      </c>
      <c r="E20" s="89">
        <v>400</v>
      </c>
      <c r="F20" s="89"/>
      <c r="G20" s="152">
        <f>SUM(C20:F20)</f>
        <v>119470</v>
      </c>
      <c r="H20" s="136">
        <v>508988</v>
      </c>
      <c r="I20" s="119">
        <v>1512006</v>
      </c>
      <c r="J20" s="89">
        <v>92883</v>
      </c>
      <c r="K20" s="89">
        <v>429582</v>
      </c>
      <c r="L20" s="152">
        <f t="shared" si="2"/>
        <v>2034471</v>
      </c>
      <c r="M20" s="145">
        <f t="shared" si="1"/>
        <v>2662929</v>
      </c>
      <c r="O20" s="66"/>
      <c r="P20" s="50"/>
      <c r="Q20" s="66"/>
    </row>
    <row r="21" spans="1:17" ht="21.75" customHeight="1">
      <c r="A21" s="166"/>
      <c r="B21" s="102" t="s">
        <v>57</v>
      </c>
      <c r="C21" s="121">
        <v>16858</v>
      </c>
      <c r="D21" s="99">
        <v>21415</v>
      </c>
      <c r="E21" s="99"/>
      <c r="F21" s="99"/>
      <c r="G21" s="153">
        <v>38273</v>
      </c>
      <c r="H21" s="137">
        <v>393728</v>
      </c>
      <c r="I21" s="121">
        <v>2566024</v>
      </c>
      <c r="J21" s="99">
        <v>52000</v>
      </c>
      <c r="K21" s="99">
        <v>1156443</v>
      </c>
      <c r="L21" s="153">
        <f t="shared" si="2"/>
        <v>3774467</v>
      </c>
      <c r="M21" s="146">
        <f t="shared" si="1"/>
        <v>4206468</v>
      </c>
      <c r="O21" s="66"/>
      <c r="P21" s="50"/>
      <c r="Q21" s="66"/>
    </row>
    <row r="22" spans="1:17" ht="21.75" customHeight="1">
      <c r="A22" s="167" t="s">
        <v>11</v>
      </c>
      <c r="B22" s="154" t="s">
        <v>50</v>
      </c>
      <c r="C22" s="155">
        <f aca="true" t="shared" si="3" ref="C22:K22">SUM(C6+C8+C10+C12+C14+C16+C18+C20)</f>
        <v>2974258</v>
      </c>
      <c r="D22" s="156">
        <f t="shared" si="3"/>
        <v>5385880</v>
      </c>
      <c r="E22" s="156">
        <f t="shared" si="3"/>
        <v>818386</v>
      </c>
      <c r="F22" s="156">
        <f t="shared" si="3"/>
        <v>0</v>
      </c>
      <c r="G22" s="152">
        <f t="shared" si="3"/>
        <v>9178524</v>
      </c>
      <c r="H22" s="157">
        <f t="shared" si="3"/>
        <v>874215</v>
      </c>
      <c r="I22" s="155">
        <f t="shared" si="3"/>
        <v>3771551</v>
      </c>
      <c r="J22" s="156">
        <f t="shared" si="3"/>
        <v>510333</v>
      </c>
      <c r="K22" s="156">
        <f t="shared" si="3"/>
        <v>895591</v>
      </c>
      <c r="L22" s="152">
        <f t="shared" si="2"/>
        <v>5177475</v>
      </c>
      <c r="M22" s="145">
        <f t="shared" si="1"/>
        <v>15230214</v>
      </c>
      <c r="O22" s="75"/>
      <c r="P22" s="50"/>
      <c r="Q22" s="75"/>
    </row>
    <row r="23" spans="1:17" ht="21.75" customHeight="1">
      <c r="A23" s="167"/>
      <c r="B23" s="158" t="s">
        <v>57</v>
      </c>
      <c r="C23" s="159">
        <f>C7+C9+C11+C13+C15+C17+C19+C21</f>
        <v>2234916</v>
      </c>
      <c r="D23" s="160">
        <f>D7+D9+D11+D13+D15+D17+D19+D21</f>
        <v>6369865</v>
      </c>
      <c r="E23" s="160">
        <f>E7+E9+E11+E13+E15+E17+E19+E21</f>
        <v>960029</v>
      </c>
      <c r="F23" s="160">
        <f>F7+F9+F11+F13+F15+F17+F19+F21</f>
        <v>959970</v>
      </c>
      <c r="G23" s="153">
        <f>SUM(C23:F23)</f>
        <v>10524780</v>
      </c>
      <c r="H23" s="161">
        <f>H7+H9+H11+H13+H15+H17+H19+H21</f>
        <v>764030</v>
      </c>
      <c r="I23" s="159">
        <f>I7+I9+I11+I13+I15+I17+I19+I21</f>
        <v>6180116</v>
      </c>
      <c r="J23" s="160">
        <f>J7+J9+J11+J13+J15+J17+J19+J21</f>
        <v>460247</v>
      </c>
      <c r="K23" s="160">
        <f>K7+K9+K11+K13+K15+K17+K19+K21</f>
        <v>1809866</v>
      </c>
      <c r="L23" s="153">
        <f>SUM(I23:K23)</f>
        <v>8450229</v>
      </c>
      <c r="M23" s="146">
        <f>SUM(G23:K23)</f>
        <v>19739039</v>
      </c>
      <c r="O23" s="75"/>
      <c r="P23" s="50"/>
      <c r="Q23" s="75"/>
    </row>
    <row r="24" spans="1:17" ht="21.75" customHeight="1" thickBot="1">
      <c r="A24" s="168" t="s">
        <v>10</v>
      </c>
      <c r="B24" s="169"/>
      <c r="C24" s="141">
        <f>C22/C23</f>
        <v>1.3308142229954056</v>
      </c>
      <c r="D24" s="142">
        <f>D22/D23</f>
        <v>0.8455249836534997</v>
      </c>
      <c r="E24" s="142">
        <f>E22/E23</f>
        <v>0.8524596652809446</v>
      </c>
      <c r="F24" s="142">
        <f>F22/F23</f>
        <v>0</v>
      </c>
      <c r="G24" s="143">
        <f aca="true" t="shared" si="4" ref="G24:M24">G22/G23</f>
        <v>0.8720870174958526</v>
      </c>
      <c r="H24" s="144">
        <f>H22/H23</f>
        <v>1.1442155412745574</v>
      </c>
      <c r="I24" s="141">
        <f t="shared" si="4"/>
        <v>0.6102718783919266</v>
      </c>
      <c r="J24" s="142">
        <f t="shared" si="4"/>
        <v>1.108824174845246</v>
      </c>
      <c r="K24" s="142">
        <f t="shared" si="4"/>
        <v>0.4948382918956431</v>
      </c>
      <c r="L24" s="143">
        <f t="shared" si="4"/>
        <v>0.6127023303155453</v>
      </c>
      <c r="M24" s="144">
        <f t="shared" si="4"/>
        <v>0.771578292134688</v>
      </c>
      <c r="O24" s="50"/>
      <c r="P24" s="50"/>
      <c r="Q24" s="50"/>
    </row>
    <row r="25" spans="3:12" ht="21.75" customHeight="1">
      <c r="C25" s="47" t="s">
        <v>64</v>
      </c>
      <c r="F25" s="95" t="s">
        <v>65</v>
      </c>
      <c r="L25" s="47" t="s">
        <v>67</v>
      </c>
    </row>
    <row r="26" ht="21.75" customHeight="1"/>
    <row r="27" spans="7:13" ht="21.75" customHeight="1">
      <c r="G27" s="81"/>
      <c r="H27" s="81"/>
      <c r="M27" s="81"/>
    </row>
    <row r="28" spans="7:8" ht="21.75" customHeight="1">
      <c r="G28" s="81"/>
      <c r="H28" s="81"/>
    </row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</sheetData>
  <sheetProtection/>
  <mergeCells count="16">
    <mergeCell ref="B2:G2"/>
    <mergeCell ref="A14:A15"/>
    <mergeCell ref="A16:A17"/>
    <mergeCell ref="A4:A5"/>
    <mergeCell ref="C4:G4"/>
    <mergeCell ref="M4:M5"/>
    <mergeCell ref="A18:A19"/>
    <mergeCell ref="A20:A21"/>
    <mergeCell ref="A22:A23"/>
    <mergeCell ref="A24:B24"/>
    <mergeCell ref="H4:H5"/>
    <mergeCell ref="I4:L4"/>
    <mergeCell ref="A6:A7"/>
    <mergeCell ref="A8:A9"/>
    <mergeCell ref="A10:A11"/>
    <mergeCell ref="A12:A13"/>
  </mergeCells>
  <printOptions horizontalCentered="1" verticalCentered="1"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PageLayoutView="0" workbookViewId="0" topLeftCell="A7">
      <selection activeCell="J25" sqref="J25"/>
    </sheetView>
  </sheetViews>
  <sheetFormatPr defaultColWidth="9.00390625" defaultRowHeight="13.5"/>
  <cols>
    <col min="1" max="1" width="8.75390625" style="47" customWidth="1"/>
    <col min="2" max="2" width="6.75390625" style="47" customWidth="1"/>
    <col min="3" max="6" width="12.125" style="47" customWidth="1"/>
    <col min="7" max="7" width="10.75390625" style="47" customWidth="1"/>
    <col min="8" max="8" width="12.125" style="47" hidden="1" customWidth="1"/>
    <col min="9" max="9" width="13.625" style="47" customWidth="1"/>
    <col min="10" max="10" width="12.125" style="47" customWidth="1"/>
    <col min="11" max="11" width="13.50390625" style="47" customWidth="1"/>
    <col min="12" max="14" width="12.125" style="47" customWidth="1"/>
    <col min="15" max="15" width="14.625" style="47" customWidth="1"/>
    <col min="16" max="18" width="9.875" style="47" customWidth="1"/>
    <col min="19" max="16384" width="9.00390625" style="47" customWidth="1"/>
  </cols>
  <sheetData>
    <row r="1" spans="1:15" ht="20.25" customHeight="1">
      <c r="A1" s="79" t="s">
        <v>49</v>
      </c>
      <c r="B1" s="79"/>
      <c r="O1" s="82" t="s">
        <v>55</v>
      </c>
    </row>
    <row r="2" spans="4:13" ht="35.25" customHeight="1">
      <c r="D2" s="187" t="s">
        <v>42</v>
      </c>
      <c r="E2" s="187"/>
      <c r="F2" s="187"/>
      <c r="G2" s="187"/>
      <c r="H2" s="187"/>
      <c r="I2" s="187"/>
      <c r="J2" s="187"/>
      <c r="K2" s="187"/>
      <c r="L2" s="187"/>
      <c r="M2" s="187"/>
    </row>
    <row r="3" spans="1:15" ht="21.75" customHeight="1" thickBot="1">
      <c r="A3" s="83" t="s">
        <v>51</v>
      </c>
      <c r="B3" s="83"/>
      <c r="N3" s="188" t="s">
        <v>1</v>
      </c>
      <c r="O3" s="188"/>
    </row>
    <row r="4" spans="1:20" ht="21" customHeight="1">
      <c r="A4" s="170" t="s">
        <v>52</v>
      </c>
      <c r="B4" s="84"/>
      <c r="C4" s="189" t="s">
        <v>17</v>
      </c>
      <c r="D4" s="190"/>
      <c r="E4" s="190"/>
      <c r="F4" s="190"/>
      <c r="G4" s="190"/>
      <c r="H4" s="190"/>
      <c r="I4" s="191"/>
      <c r="J4" s="104" t="s">
        <v>20</v>
      </c>
      <c r="K4" s="48" t="s">
        <v>19</v>
      </c>
      <c r="L4" s="48" t="s">
        <v>19</v>
      </c>
      <c r="M4" s="48" t="s">
        <v>21</v>
      </c>
      <c r="N4" s="192" t="s">
        <v>22</v>
      </c>
      <c r="O4" s="194" t="s">
        <v>16</v>
      </c>
      <c r="R4" s="49"/>
      <c r="S4" s="50"/>
      <c r="T4" s="49"/>
    </row>
    <row r="5" spans="1:20" ht="21.75" customHeight="1">
      <c r="A5" s="173"/>
      <c r="B5" s="100"/>
      <c r="C5" s="113" t="s">
        <v>12</v>
      </c>
      <c r="D5" s="96" t="s">
        <v>13</v>
      </c>
      <c r="E5" s="96" t="s">
        <v>14</v>
      </c>
      <c r="F5" s="96" t="s">
        <v>18</v>
      </c>
      <c r="G5" s="96" t="s">
        <v>37</v>
      </c>
      <c r="H5" s="96" t="s">
        <v>15</v>
      </c>
      <c r="I5" s="114" t="s">
        <v>56</v>
      </c>
      <c r="J5" s="105" t="s">
        <v>23</v>
      </c>
      <c r="K5" s="97" t="s">
        <v>22</v>
      </c>
      <c r="L5" s="98" t="s">
        <v>23</v>
      </c>
      <c r="M5" s="97" t="s">
        <v>23</v>
      </c>
      <c r="N5" s="193"/>
      <c r="O5" s="195"/>
      <c r="R5" s="55"/>
      <c r="S5" s="50"/>
      <c r="T5" s="49"/>
    </row>
    <row r="6" spans="1:20" ht="21.75" customHeight="1">
      <c r="A6" s="170" t="s">
        <v>26</v>
      </c>
      <c r="B6" s="101" t="s">
        <v>50</v>
      </c>
      <c r="C6" s="115">
        <v>128750</v>
      </c>
      <c r="D6" s="87">
        <v>116400</v>
      </c>
      <c r="E6" s="87">
        <v>28420</v>
      </c>
      <c r="F6" s="87">
        <v>103000</v>
      </c>
      <c r="G6" s="87"/>
      <c r="H6" s="87"/>
      <c r="I6" s="116">
        <v>376570</v>
      </c>
      <c r="J6" s="106">
        <v>1206200</v>
      </c>
      <c r="K6" s="88"/>
      <c r="L6" s="87">
        <v>9750</v>
      </c>
      <c r="M6" s="88">
        <v>284050</v>
      </c>
      <c r="N6" s="88"/>
      <c r="O6" s="93">
        <v>1876570</v>
      </c>
      <c r="R6" s="61"/>
      <c r="S6" s="50"/>
      <c r="T6" s="62"/>
    </row>
    <row r="7" spans="1:20" ht="21.75" customHeight="1">
      <c r="A7" s="171"/>
      <c r="B7" s="102" t="s">
        <v>57</v>
      </c>
      <c r="C7" s="117">
        <v>149570</v>
      </c>
      <c r="D7" s="86">
        <v>132080</v>
      </c>
      <c r="E7" s="86">
        <v>32700</v>
      </c>
      <c r="F7" s="86">
        <v>103000</v>
      </c>
      <c r="G7" s="86">
        <v>2000</v>
      </c>
      <c r="H7" s="86"/>
      <c r="I7" s="118">
        <v>419350</v>
      </c>
      <c r="J7" s="107">
        <v>1848000</v>
      </c>
      <c r="K7" s="85">
        <v>0</v>
      </c>
      <c r="L7" s="86">
        <v>15000</v>
      </c>
      <c r="M7" s="85">
        <v>437000</v>
      </c>
      <c r="N7" s="85"/>
      <c r="O7" s="94">
        <v>2719350</v>
      </c>
      <c r="R7" s="61"/>
      <c r="S7" s="50"/>
      <c r="T7" s="62"/>
    </row>
    <row r="8" spans="1:20" ht="21.75" customHeight="1">
      <c r="A8" s="165" t="s">
        <v>27</v>
      </c>
      <c r="B8" s="101" t="s">
        <v>50</v>
      </c>
      <c r="C8" s="119">
        <v>107900</v>
      </c>
      <c r="D8" s="89">
        <v>91200</v>
      </c>
      <c r="E8" s="89">
        <v>2050</v>
      </c>
      <c r="F8" s="89">
        <v>150</v>
      </c>
      <c r="G8" s="89"/>
      <c r="H8" s="89"/>
      <c r="I8" s="120">
        <v>201300</v>
      </c>
      <c r="J8" s="108">
        <v>342513</v>
      </c>
      <c r="K8" s="89">
        <v>326906</v>
      </c>
      <c r="L8" s="89">
        <v>873</v>
      </c>
      <c r="M8" s="89">
        <v>39952</v>
      </c>
      <c r="N8" s="89">
        <v>1170</v>
      </c>
      <c r="O8" s="90">
        <v>912714</v>
      </c>
      <c r="R8" s="66"/>
      <c r="S8" s="50"/>
      <c r="T8" s="66"/>
    </row>
    <row r="9" spans="1:20" ht="21.75" customHeight="1">
      <c r="A9" s="166"/>
      <c r="B9" s="102" t="s">
        <v>57</v>
      </c>
      <c r="C9" s="121">
        <v>142100</v>
      </c>
      <c r="D9" s="99">
        <v>173200</v>
      </c>
      <c r="E9" s="99">
        <v>10100</v>
      </c>
      <c r="F9" s="99">
        <v>100</v>
      </c>
      <c r="G9" s="99">
        <v>0</v>
      </c>
      <c r="H9" s="99"/>
      <c r="I9" s="122">
        <v>325500</v>
      </c>
      <c r="J9" s="109">
        <v>450168</v>
      </c>
      <c r="K9" s="99">
        <v>310932</v>
      </c>
      <c r="L9" s="99">
        <v>1444</v>
      </c>
      <c r="M9" s="99">
        <v>69814</v>
      </c>
      <c r="N9" s="99">
        <v>3708</v>
      </c>
      <c r="O9" s="91">
        <v>1161566</v>
      </c>
      <c r="R9" s="66"/>
      <c r="S9" s="50"/>
      <c r="T9" s="66"/>
    </row>
    <row r="10" spans="1:20" ht="21.75" customHeight="1">
      <c r="A10" s="165" t="s">
        <v>28</v>
      </c>
      <c r="B10" s="101" t="s">
        <v>50</v>
      </c>
      <c r="C10" s="119">
        <v>133549</v>
      </c>
      <c r="D10" s="89">
        <v>10030</v>
      </c>
      <c r="E10" s="89">
        <v>6400</v>
      </c>
      <c r="F10" s="89"/>
      <c r="G10" s="89"/>
      <c r="H10" s="89"/>
      <c r="I10" s="120">
        <v>149979</v>
      </c>
      <c r="J10" s="108">
        <v>57904</v>
      </c>
      <c r="K10" s="89">
        <v>1544</v>
      </c>
      <c r="L10" s="89"/>
      <c r="M10" s="89">
        <v>17757</v>
      </c>
      <c r="N10" s="89">
        <v>800</v>
      </c>
      <c r="O10" s="90">
        <v>207883</v>
      </c>
      <c r="R10" s="66"/>
      <c r="S10" s="50"/>
      <c r="T10" s="66"/>
    </row>
    <row r="11" spans="1:20" ht="21.75" customHeight="1">
      <c r="A11" s="166"/>
      <c r="B11" s="102" t="s">
        <v>57</v>
      </c>
      <c r="C11" s="121">
        <v>174071</v>
      </c>
      <c r="D11" s="99">
        <v>47274</v>
      </c>
      <c r="E11" s="99">
        <v>13400</v>
      </c>
      <c r="F11" s="99"/>
      <c r="G11" s="99"/>
      <c r="H11" s="99"/>
      <c r="I11" s="122">
        <v>234745</v>
      </c>
      <c r="J11" s="109">
        <v>123322</v>
      </c>
      <c r="K11" s="99">
        <v>2741</v>
      </c>
      <c r="L11" s="99">
        <v>10962</v>
      </c>
      <c r="M11" s="99"/>
      <c r="N11" s="99">
        <v>770</v>
      </c>
      <c r="O11" s="91">
        <v>372540</v>
      </c>
      <c r="R11" s="66"/>
      <c r="S11" s="50"/>
      <c r="T11" s="66"/>
    </row>
    <row r="12" spans="1:20" ht="21.75" customHeight="1">
      <c r="A12" s="165" t="s">
        <v>29</v>
      </c>
      <c r="B12" s="101" t="s">
        <v>50</v>
      </c>
      <c r="C12" s="119">
        <v>820259</v>
      </c>
      <c r="D12" s="89">
        <v>5002570</v>
      </c>
      <c r="E12" s="89">
        <v>836659</v>
      </c>
      <c r="F12" s="89">
        <v>562352</v>
      </c>
      <c r="G12" s="89"/>
      <c r="H12" s="89"/>
      <c r="I12" s="123">
        <f>SUM(C12:H12)</f>
        <v>7221840</v>
      </c>
      <c r="J12" s="108">
        <v>621200</v>
      </c>
      <c r="K12" s="89">
        <v>41000</v>
      </c>
      <c r="L12" s="89">
        <v>5000</v>
      </c>
      <c r="M12" s="89">
        <v>96000</v>
      </c>
      <c r="N12" s="89">
        <v>218840</v>
      </c>
      <c r="O12" s="90">
        <v>8203880</v>
      </c>
      <c r="R12" s="66"/>
      <c r="S12" s="50"/>
      <c r="T12" s="66"/>
    </row>
    <row r="13" spans="1:20" ht="21.75" customHeight="1">
      <c r="A13" s="166"/>
      <c r="B13" s="102" t="s">
        <v>57</v>
      </c>
      <c r="C13" s="121">
        <v>1076909</v>
      </c>
      <c r="D13" s="99">
        <v>4217562</v>
      </c>
      <c r="E13" s="99">
        <v>909677</v>
      </c>
      <c r="F13" s="99">
        <v>584925</v>
      </c>
      <c r="G13" s="99">
        <v>251678</v>
      </c>
      <c r="H13" s="99"/>
      <c r="I13" s="122">
        <v>7040751</v>
      </c>
      <c r="J13" s="109">
        <v>913980</v>
      </c>
      <c r="K13" s="99">
        <v>395500</v>
      </c>
      <c r="L13" s="99">
        <v>103900</v>
      </c>
      <c r="M13" s="99">
        <v>220000</v>
      </c>
      <c r="N13" s="99">
        <v>221590</v>
      </c>
      <c r="O13" s="91">
        <v>8895721</v>
      </c>
      <c r="R13" s="66"/>
      <c r="S13" s="50"/>
      <c r="T13" s="66"/>
    </row>
    <row r="14" spans="1:20" ht="21.75" customHeight="1">
      <c r="A14" s="165" t="s">
        <v>30</v>
      </c>
      <c r="B14" s="101" t="s">
        <v>50</v>
      </c>
      <c r="C14" s="119">
        <v>1010000</v>
      </c>
      <c r="D14" s="89">
        <v>1122250</v>
      </c>
      <c r="E14" s="89">
        <v>84000</v>
      </c>
      <c r="F14" s="89">
        <v>294468</v>
      </c>
      <c r="G14" s="89"/>
      <c r="H14" s="89"/>
      <c r="I14" s="120">
        <f>SUM(C14:H14)</f>
        <v>2510718</v>
      </c>
      <c r="J14" s="108">
        <v>18000</v>
      </c>
      <c r="K14" s="89"/>
      <c r="L14" s="89"/>
      <c r="M14" s="89"/>
      <c r="N14" s="89">
        <v>71510</v>
      </c>
      <c r="O14" s="90">
        <v>2600228</v>
      </c>
      <c r="R14" s="66"/>
      <c r="S14" s="50"/>
      <c r="T14" s="66"/>
    </row>
    <row r="15" spans="1:20" ht="21.75" customHeight="1">
      <c r="A15" s="166"/>
      <c r="B15" s="102" t="s">
        <v>57</v>
      </c>
      <c r="C15" s="121">
        <v>1210904</v>
      </c>
      <c r="D15" s="99">
        <v>1603223</v>
      </c>
      <c r="E15" s="99">
        <v>121500</v>
      </c>
      <c r="F15" s="99">
        <v>233400</v>
      </c>
      <c r="G15" s="99">
        <v>41200</v>
      </c>
      <c r="H15" s="99"/>
      <c r="I15" s="122">
        <v>3210227</v>
      </c>
      <c r="J15" s="109">
        <v>25000</v>
      </c>
      <c r="K15" s="99"/>
      <c r="L15" s="99"/>
      <c r="M15" s="99"/>
      <c r="N15" s="99">
        <v>99300</v>
      </c>
      <c r="O15" s="91">
        <v>3334527</v>
      </c>
      <c r="R15" s="66"/>
      <c r="S15" s="50"/>
      <c r="T15" s="66"/>
    </row>
    <row r="16" spans="1:20" ht="21.75" customHeight="1">
      <c r="A16" s="165" t="s">
        <v>31</v>
      </c>
      <c r="B16" s="101" t="s">
        <v>50</v>
      </c>
      <c r="C16" s="119"/>
      <c r="D16" s="89"/>
      <c r="E16" s="89"/>
      <c r="F16" s="89"/>
      <c r="G16" s="89"/>
      <c r="H16" s="89"/>
      <c r="I16" s="120"/>
      <c r="J16" s="108">
        <v>742763</v>
      </c>
      <c r="K16" s="89"/>
      <c r="L16" s="89"/>
      <c r="M16" s="89">
        <v>49224</v>
      </c>
      <c r="N16" s="89">
        <v>64463</v>
      </c>
      <c r="O16" s="90">
        <f>SUM(J16:N16)</f>
        <v>856450</v>
      </c>
      <c r="R16" s="66"/>
      <c r="S16" s="50"/>
      <c r="T16" s="66"/>
    </row>
    <row r="17" spans="1:20" ht="21.75" customHeight="1">
      <c r="A17" s="166"/>
      <c r="B17" s="102" t="s">
        <v>57</v>
      </c>
      <c r="C17" s="121">
        <v>0</v>
      </c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122">
        <f>SUM(C17:H17)</f>
        <v>0</v>
      </c>
      <c r="J17" s="109">
        <v>1600000</v>
      </c>
      <c r="K17" s="99"/>
      <c r="L17" s="99"/>
      <c r="M17" s="99"/>
      <c r="N17" s="99">
        <v>500000</v>
      </c>
      <c r="O17" s="91">
        <f>SUM(I17:N17)</f>
        <v>2100000</v>
      </c>
      <c r="R17" s="66"/>
      <c r="S17" s="50"/>
      <c r="T17" s="66"/>
    </row>
    <row r="18" spans="1:20" ht="21.75" customHeight="1">
      <c r="A18" s="165" t="s">
        <v>32</v>
      </c>
      <c r="B18" s="101" t="s">
        <v>50</v>
      </c>
      <c r="C18" s="119">
        <v>17600</v>
      </c>
      <c r="D18" s="89">
        <v>6000</v>
      </c>
      <c r="E18" s="89">
        <v>2500</v>
      </c>
      <c r="F18" s="89"/>
      <c r="G18" s="89"/>
      <c r="H18" s="89"/>
      <c r="I18" s="120">
        <v>26100</v>
      </c>
      <c r="J18" s="108">
        <v>625512</v>
      </c>
      <c r="K18" s="89">
        <v>38797</v>
      </c>
      <c r="L18" s="89">
        <v>61300</v>
      </c>
      <c r="M18" s="89">
        <v>89517</v>
      </c>
      <c r="N18" s="89">
        <v>13519</v>
      </c>
      <c r="O18" s="90">
        <v>854745</v>
      </c>
      <c r="R18" s="66"/>
      <c r="S18" s="50"/>
      <c r="T18" s="66"/>
    </row>
    <row r="19" spans="1:20" ht="21.75" customHeight="1">
      <c r="A19" s="166"/>
      <c r="B19" s="102" t="s">
        <v>57</v>
      </c>
      <c r="C19" s="121">
        <v>22010</v>
      </c>
      <c r="D19" s="99">
        <v>7520</v>
      </c>
      <c r="E19" s="99">
        <v>3180</v>
      </c>
      <c r="F19" s="99"/>
      <c r="G19" s="99">
        <v>1720</v>
      </c>
      <c r="H19" s="99"/>
      <c r="I19" s="122">
        <v>34430</v>
      </c>
      <c r="J19" s="109">
        <v>946778</v>
      </c>
      <c r="K19" s="99">
        <v>55624</v>
      </c>
      <c r="L19" s="99">
        <v>122009</v>
      </c>
      <c r="M19" s="99">
        <v>67900</v>
      </c>
      <c r="N19" s="99">
        <v>41115</v>
      </c>
      <c r="O19" s="91">
        <v>1267856</v>
      </c>
      <c r="R19" s="66"/>
      <c r="S19" s="50"/>
      <c r="T19" s="66"/>
    </row>
    <row r="20" spans="1:20" ht="21.75" customHeight="1">
      <c r="A20" s="165" t="s">
        <v>33</v>
      </c>
      <c r="B20" s="101" t="s">
        <v>50</v>
      </c>
      <c r="C20" s="119">
        <v>16858</v>
      </c>
      <c r="D20" s="89">
        <v>21415</v>
      </c>
      <c r="E20" s="89"/>
      <c r="F20" s="89"/>
      <c r="G20" s="89"/>
      <c r="H20" s="89"/>
      <c r="I20" s="120">
        <v>38273</v>
      </c>
      <c r="J20" s="108">
        <v>2566024</v>
      </c>
      <c r="K20" s="89">
        <v>52000</v>
      </c>
      <c r="L20" s="89">
        <v>11415</v>
      </c>
      <c r="M20" s="89">
        <v>1145028</v>
      </c>
      <c r="N20" s="89">
        <v>393728</v>
      </c>
      <c r="O20" s="90">
        <v>4206468</v>
      </c>
      <c r="R20" s="66"/>
      <c r="S20" s="50"/>
      <c r="T20" s="66"/>
    </row>
    <row r="21" spans="1:20" ht="21.75" customHeight="1">
      <c r="A21" s="166"/>
      <c r="B21" s="102" t="s">
        <v>57</v>
      </c>
      <c r="C21" s="121">
        <v>20108</v>
      </c>
      <c r="D21" s="99">
        <v>56500</v>
      </c>
      <c r="E21" s="99"/>
      <c r="F21" s="99">
        <v>2500</v>
      </c>
      <c r="G21" s="99">
        <v>11700</v>
      </c>
      <c r="H21" s="99"/>
      <c r="I21" s="122">
        <v>90808</v>
      </c>
      <c r="J21" s="109">
        <v>3182559</v>
      </c>
      <c r="K21" s="99">
        <v>159000</v>
      </c>
      <c r="L21" s="99">
        <v>17144</v>
      </c>
      <c r="M21" s="99">
        <v>715426</v>
      </c>
      <c r="N21" s="99">
        <v>444235</v>
      </c>
      <c r="O21" s="91">
        <v>4609172</v>
      </c>
      <c r="R21" s="66"/>
      <c r="S21" s="50"/>
      <c r="T21" s="66"/>
    </row>
    <row r="22" spans="1:20" ht="21.75" customHeight="1">
      <c r="A22" s="184" t="s">
        <v>11</v>
      </c>
      <c r="B22" s="103" t="s">
        <v>50</v>
      </c>
      <c r="C22" s="124">
        <f aca="true" t="shared" si="0" ref="C22:O22">SUM(C6+C8+C10+C12+C14+C16+C18+C20)</f>
        <v>2234916</v>
      </c>
      <c r="D22" s="90">
        <f t="shared" si="0"/>
        <v>6369865</v>
      </c>
      <c r="E22" s="90">
        <f t="shared" si="0"/>
        <v>960029</v>
      </c>
      <c r="F22" s="90">
        <f t="shared" si="0"/>
        <v>959970</v>
      </c>
      <c r="G22" s="90">
        <f t="shared" si="0"/>
        <v>0</v>
      </c>
      <c r="H22" s="90">
        <f t="shared" si="0"/>
        <v>0</v>
      </c>
      <c r="I22" s="120">
        <f t="shared" si="0"/>
        <v>10524780</v>
      </c>
      <c r="J22" s="110">
        <f>SUM(J6+J8+J10+J12+J14+J16+J18+J20)</f>
        <v>6180116</v>
      </c>
      <c r="K22" s="90">
        <f>SUM(K6+K8+K10+K12+K14+K16+K18+K20)</f>
        <v>460247</v>
      </c>
      <c r="L22" s="90">
        <f>SUM(L6+L8+L10+L12+L14+L16+L18+L20)</f>
        <v>88338</v>
      </c>
      <c r="M22" s="90">
        <f>SUM(M6+M8+M10+M12+M14+M16+M18+M20)</f>
        <v>1721528</v>
      </c>
      <c r="N22" s="90">
        <f t="shared" si="0"/>
        <v>764030</v>
      </c>
      <c r="O22" s="90">
        <f t="shared" si="0"/>
        <v>19718938</v>
      </c>
      <c r="R22" s="75"/>
      <c r="S22" s="50"/>
      <c r="T22" s="75"/>
    </row>
    <row r="23" spans="1:20" ht="21.75" customHeight="1">
      <c r="A23" s="184"/>
      <c r="B23" s="102" t="s">
        <v>57</v>
      </c>
      <c r="C23" s="125">
        <f aca="true" t="shared" si="1" ref="C23:H23">C7+C9+C11+C13+C15+C17+C19+C21</f>
        <v>2795672</v>
      </c>
      <c r="D23" s="91">
        <f t="shared" si="1"/>
        <v>6237359</v>
      </c>
      <c r="E23" s="91">
        <f t="shared" si="1"/>
        <v>1090557</v>
      </c>
      <c r="F23" s="91">
        <f t="shared" si="1"/>
        <v>923925</v>
      </c>
      <c r="G23" s="91">
        <f t="shared" si="1"/>
        <v>308298</v>
      </c>
      <c r="H23" s="91">
        <f t="shared" si="1"/>
        <v>0</v>
      </c>
      <c r="I23" s="122">
        <f>SUM(C23:H23)</f>
        <v>11355811</v>
      </c>
      <c r="J23" s="111">
        <f>J7+J9+J11+J13+J15+J17+J19+J21</f>
        <v>9089807</v>
      </c>
      <c r="K23" s="91">
        <f>K7+K9+K11+K13+K15+K17+K19+K21</f>
        <v>923797</v>
      </c>
      <c r="L23" s="91">
        <f>L7+L9+L11+L13+L15+L17+L19+L21</f>
        <v>270459</v>
      </c>
      <c r="M23" s="91">
        <f>M7+M9+M11+M13+M15+M17+M19+M21</f>
        <v>1510140</v>
      </c>
      <c r="N23" s="91">
        <f>N7+N9+N11+N13+N15+N17+N19+N21</f>
        <v>1310718</v>
      </c>
      <c r="O23" s="91">
        <f>SUM(I23:N23)</f>
        <v>24460732</v>
      </c>
      <c r="R23" s="75"/>
      <c r="S23" s="50"/>
      <c r="T23" s="75"/>
    </row>
    <row r="24" spans="1:20" ht="21.75" customHeight="1" thickBot="1">
      <c r="A24" s="185" t="s">
        <v>10</v>
      </c>
      <c r="B24" s="186"/>
      <c r="C24" s="126">
        <f>C22/C23</f>
        <v>0.7994199605676202</v>
      </c>
      <c r="D24" s="127">
        <f>D22/D23</f>
        <v>1.0212439271172302</v>
      </c>
      <c r="E24" s="127">
        <f>E22/E23</f>
        <v>0.8803107036129244</v>
      </c>
      <c r="F24" s="127">
        <f>F22/F23</f>
        <v>1.0390129068917933</v>
      </c>
      <c r="G24" s="127">
        <f>G22/G23</f>
        <v>0</v>
      </c>
      <c r="H24" s="127"/>
      <c r="I24" s="128">
        <f aca="true" t="shared" si="2" ref="I24:O24">I22/I23</f>
        <v>0.9268188771370006</v>
      </c>
      <c r="J24" s="112">
        <f t="shared" si="2"/>
        <v>0.6798951836931191</v>
      </c>
      <c r="K24" s="92">
        <f t="shared" si="2"/>
        <v>0.4982122695787061</v>
      </c>
      <c r="L24" s="92">
        <f t="shared" si="2"/>
        <v>0.3266225194946369</v>
      </c>
      <c r="M24" s="92">
        <f t="shared" si="2"/>
        <v>1.139979074787768</v>
      </c>
      <c r="N24" s="92">
        <f t="shared" si="2"/>
        <v>0.5829095198204343</v>
      </c>
      <c r="O24" s="92">
        <f t="shared" si="2"/>
        <v>0.8061466844082998</v>
      </c>
      <c r="R24" s="50"/>
      <c r="S24" s="50"/>
      <c r="T24" s="50"/>
    </row>
    <row r="25" spans="3:13" ht="21.75" customHeight="1">
      <c r="C25" s="47" t="s">
        <v>53</v>
      </c>
      <c r="M25" s="95" t="s">
        <v>54</v>
      </c>
    </row>
    <row r="26" ht="21.75" customHeight="1"/>
    <row r="27" spans="8:15" ht="21.75" customHeight="1">
      <c r="H27" s="80"/>
      <c r="I27" s="81"/>
      <c r="N27" s="80"/>
      <c r="O27" s="81"/>
    </row>
    <row r="28" ht="21.75" customHeight="1">
      <c r="I28" s="81"/>
    </row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</sheetData>
  <sheetProtection/>
  <mergeCells count="16">
    <mergeCell ref="A10:A11"/>
    <mergeCell ref="A12:A13"/>
    <mergeCell ref="A14:A15"/>
    <mergeCell ref="A16:A17"/>
    <mergeCell ref="A18:A19"/>
    <mergeCell ref="A20:A21"/>
    <mergeCell ref="A22:A23"/>
    <mergeCell ref="A24:B24"/>
    <mergeCell ref="D2:M2"/>
    <mergeCell ref="N3:O3"/>
    <mergeCell ref="A4:A5"/>
    <mergeCell ref="C4:I4"/>
    <mergeCell ref="N4:N5"/>
    <mergeCell ref="O4:O5"/>
    <mergeCell ref="A6:A7"/>
    <mergeCell ref="A8:A9"/>
  </mergeCells>
  <printOptions horizontalCentered="1" verticalCentered="1"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3">
      <selection activeCell="H20" sqref="H20"/>
    </sheetView>
  </sheetViews>
  <sheetFormatPr defaultColWidth="9.00390625" defaultRowHeight="13.5"/>
  <cols>
    <col min="1" max="1" width="8.75390625" style="47" customWidth="1"/>
    <col min="2" max="5" width="12.125" style="47" customWidth="1"/>
    <col min="6" max="6" width="10.75390625" style="47" customWidth="1"/>
    <col min="7" max="7" width="12.125" style="47" hidden="1" customWidth="1"/>
    <col min="8" max="8" width="13.625" style="47" customWidth="1"/>
    <col min="9" max="9" width="12.125" style="47" customWidth="1"/>
    <col min="10" max="10" width="13.50390625" style="47" customWidth="1"/>
    <col min="11" max="13" width="12.125" style="47" customWidth="1"/>
    <col min="14" max="14" width="16.25390625" style="47" customWidth="1"/>
    <col min="15" max="17" width="9.875" style="47" customWidth="1"/>
    <col min="18" max="16384" width="9.00390625" style="47" customWidth="1"/>
  </cols>
  <sheetData>
    <row r="1" spans="1:14" ht="13.5">
      <c r="A1" s="79" t="s">
        <v>48</v>
      </c>
      <c r="N1" s="82" t="s">
        <v>47</v>
      </c>
    </row>
    <row r="2" spans="3:12" ht="21.75" customHeight="1">
      <c r="C2" s="187" t="s">
        <v>42</v>
      </c>
      <c r="D2" s="187"/>
      <c r="E2" s="187"/>
      <c r="F2" s="187"/>
      <c r="G2" s="187"/>
      <c r="H2" s="187"/>
      <c r="I2" s="187"/>
      <c r="J2" s="187"/>
      <c r="K2" s="187"/>
      <c r="L2" s="187"/>
    </row>
    <row r="3" spans="1:14" ht="21.75" customHeight="1">
      <c r="A3" s="47" t="s">
        <v>44</v>
      </c>
      <c r="M3" s="188" t="s">
        <v>1</v>
      </c>
      <c r="N3" s="188"/>
    </row>
    <row r="4" spans="1:19" ht="15.75" customHeight="1">
      <c r="A4" s="170"/>
      <c r="B4" s="196" t="s">
        <v>17</v>
      </c>
      <c r="C4" s="197"/>
      <c r="D4" s="197"/>
      <c r="E4" s="197"/>
      <c r="F4" s="197"/>
      <c r="G4" s="197"/>
      <c r="H4" s="198"/>
      <c r="I4" s="48" t="s">
        <v>20</v>
      </c>
      <c r="J4" s="48" t="s">
        <v>19</v>
      </c>
      <c r="K4" s="48" t="s">
        <v>19</v>
      </c>
      <c r="L4" s="48" t="s">
        <v>21</v>
      </c>
      <c r="M4" s="192" t="s">
        <v>22</v>
      </c>
      <c r="N4" s="200" t="s">
        <v>16</v>
      </c>
      <c r="Q4" s="49"/>
      <c r="R4" s="50"/>
      <c r="S4" s="49"/>
    </row>
    <row r="5" spans="1:19" ht="15.75" customHeight="1">
      <c r="A5" s="171"/>
      <c r="B5" s="51" t="s">
        <v>12</v>
      </c>
      <c r="C5" s="51" t="s">
        <v>13</v>
      </c>
      <c r="D5" s="51" t="s">
        <v>14</v>
      </c>
      <c r="E5" s="51" t="s">
        <v>18</v>
      </c>
      <c r="F5" s="51" t="s">
        <v>37</v>
      </c>
      <c r="G5" s="51" t="s">
        <v>15</v>
      </c>
      <c r="H5" s="52" t="s">
        <v>11</v>
      </c>
      <c r="I5" s="53" t="s">
        <v>23</v>
      </c>
      <c r="J5" s="53" t="s">
        <v>22</v>
      </c>
      <c r="K5" s="54" t="s">
        <v>23</v>
      </c>
      <c r="L5" s="53" t="s">
        <v>23</v>
      </c>
      <c r="M5" s="199"/>
      <c r="N5" s="201"/>
      <c r="Q5" s="55"/>
      <c r="R5" s="50"/>
      <c r="S5" s="49"/>
    </row>
    <row r="6" spans="1:19" ht="21.75" customHeight="1">
      <c r="A6" s="56" t="s">
        <v>26</v>
      </c>
      <c r="B6" s="57">
        <v>149570</v>
      </c>
      <c r="C6" s="58">
        <v>132080</v>
      </c>
      <c r="D6" s="58">
        <v>32700</v>
      </c>
      <c r="E6" s="58">
        <v>103000</v>
      </c>
      <c r="F6" s="58">
        <v>2000</v>
      </c>
      <c r="G6" s="58"/>
      <c r="H6" s="58">
        <v>419350</v>
      </c>
      <c r="I6" s="59">
        <v>1848000</v>
      </c>
      <c r="J6" s="59">
        <v>0</v>
      </c>
      <c r="K6" s="60">
        <v>15000</v>
      </c>
      <c r="L6" s="59">
        <v>437000</v>
      </c>
      <c r="M6" s="59"/>
      <c r="N6" s="59">
        <v>2719350</v>
      </c>
      <c r="Q6" s="61"/>
      <c r="R6" s="50"/>
      <c r="S6" s="62"/>
    </row>
    <row r="7" spans="1:19" ht="21.75" customHeight="1">
      <c r="A7" s="63"/>
      <c r="B7" s="57">
        <v>169100</v>
      </c>
      <c r="C7" s="58">
        <v>138200</v>
      </c>
      <c r="D7" s="58">
        <v>32300</v>
      </c>
      <c r="E7" s="58">
        <v>87100</v>
      </c>
      <c r="F7" s="58">
        <v>2000</v>
      </c>
      <c r="G7" s="58">
        <v>0</v>
      </c>
      <c r="H7" s="58">
        <f>SUM(B7:G7)</f>
        <v>428700</v>
      </c>
      <c r="I7" s="59">
        <v>2402000</v>
      </c>
      <c r="J7" s="59">
        <v>620</v>
      </c>
      <c r="K7" s="60">
        <v>28000</v>
      </c>
      <c r="L7" s="59">
        <v>570000</v>
      </c>
      <c r="M7" s="59">
        <v>620</v>
      </c>
      <c r="N7" s="59">
        <f>SUM(H7:M7)</f>
        <v>3429940</v>
      </c>
      <c r="Q7" s="61"/>
      <c r="R7" s="50"/>
      <c r="S7" s="62"/>
    </row>
    <row r="8" spans="1:19" ht="21.75" customHeight="1">
      <c r="A8" s="64" t="s">
        <v>27</v>
      </c>
      <c r="B8" s="65">
        <v>142100</v>
      </c>
      <c r="C8" s="65">
        <v>173200</v>
      </c>
      <c r="D8" s="65">
        <v>10100</v>
      </c>
      <c r="E8" s="65">
        <v>100</v>
      </c>
      <c r="F8" s="65">
        <v>0</v>
      </c>
      <c r="G8" s="65"/>
      <c r="H8" s="65">
        <v>325500</v>
      </c>
      <c r="I8" s="65">
        <v>450168</v>
      </c>
      <c r="J8" s="65">
        <v>310932</v>
      </c>
      <c r="K8" s="65">
        <v>1444</v>
      </c>
      <c r="L8" s="65">
        <v>69814</v>
      </c>
      <c r="M8" s="65">
        <v>3708</v>
      </c>
      <c r="N8" s="65">
        <v>1161566</v>
      </c>
      <c r="Q8" s="66"/>
      <c r="R8" s="50"/>
      <c r="S8" s="66"/>
    </row>
    <row r="9" spans="1:19" ht="21.75" customHeight="1">
      <c r="A9" s="63"/>
      <c r="B9" s="65">
        <v>159000</v>
      </c>
      <c r="C9" s="65">
        <v>186300</v>
      </c>
      <c r="D9" s="65">
        <v>12400</v>
      </c>
      <c r="E9" s="65">
        <v>100</v>
      </c>
      <c r="F9" s="65">
        <v>0</v>
      </c>
      <c r="G9" s="65">
        <v>0</v>
      </c>
      <c r="H9" s="65">
        <f>SUM(B9:G9)</f>
        <v>357800</v>
      </c>
      <c r="I9" s="65">
        <v>444198</v>
      </c>
      <c r="J9" s="65">
        <v>416370</v>
      </c>
      <c r="K9" s="65">
        <v>1807</v>
      </c>
      <c r="L9" s="65">
        <v>60524</v>
      </c>
      <c r="M9" s="65">
        <v>5125</v>
      </c>
      <c r="N9" s="65">
        <f>SUM(H9:M9)</f>
        <v>1285824</v>
      </c>
      <c r="Q9" s="66"/>
      <c r="R9" s="50"/>
      <c r="S9" s="66"/>
    </row>
    <row r="10" spans="1:19" ht="21.75" customHeight="1">
      <c r="A10" s="64" t="s">
        <v>28</v>
      </c>
      <c r="B10" s="65">
        <v>174071</v>
      </c>
      <c r="C10" s="65">
        <v>47274</v>
      </c>
      <c r="D10" s="65">
        <v>13400</v>
      </c>
      <c r="E10" s="65"/>
      <c r="F10" s="65"/>
      <c r="G10" s="65"/>
      <c r="H10" s="65">
        <v>234745</v>
      </c>
      <c r="I10" s="65">
        <v>123322</v>
      </c>
      <c r="J10" s="65">
        <v>2741</v>
      </c>
      <c r="K10" s="65">
        <v>10962</v>
      </c>
      <c r="L10" s="65"/>
      <c r="M10" s="65">
        <v>770</v>
      </c>
      <c r="N10" s="65">
        <v>372540</v>
      </c>
      <c r="Q10" s="66"/>
      <c r="R10" s="50"/>
      <c r="S10" s="66"/>
    </row>
    <row r="11" spans="1:19" ht="21.75" customHeight="1">
      <c r="A11" s="63"/>
      <c r="B11" s="65">
        <v>141807</v>
      </c>
      <c r="C11" s="65">
        <v>46170</v>
      </c>
      <c r="D11" s="65">
        <v>11160</v>
      </c>
      <c r="E11" s="65">
        <v>32850</v>
      </c>
      <c r="F11" s="65">
        <v>200</v>
      </c>
      <c r="G11" s="65">
        <v>0</v>
      </c>
      <c r="H11" s="65">
        <f>SUM(B11:G11)</f>
        <v>232187</v>
      </c>
      <c r="I11" s="65">
        <v>165652</v>
      </c>
      <c r="J11" s="65">
        <v>3681</v>
      </c>
      <c r="K11" s="65">
        <v>0</v>
      </c>
      <c r="L11" s="65">
        <v>14724</v>
      </c>
      <c r="M11" s="65">
        <v>800</v>
      </c>
      <c r="N11" s="65">
        <f>SUM(H11:M11)</f>
        <v>417044</v>
      </c>
      <c r="Q11" s="66"/>
      <c r="R11" s="50"/>
      <c r="S11" s="66"/>
    </row>
    <row r="12" spans="1:19" ht="21.75" customHeight="1">
      <c r="A12" s="64" t="s">
        <v>29</v>
      </c>
      <c r="B12" s="67">
        <v>1076909</v>
      </c>
      <c r="C12" s="67">
        <v>4217562</v>
      </c>
      <c r="D12" s="67">
        <v>909677</v>
      </c>
      <c r="E12" s="67">
        <v>584925</v>
      </c>
      <c r="F12" s="67">
        <v>251678</v>
      </c>
      <c r="G12" s="67"/>
      <c r="H12" s="67">
        <v>7040751</v>
      </c>
      <c r="I12" s="67">
        <v>913980</v>
      </c>
      <c r="J12" s="67">
        <v>395500</v>
      </c>
      <c r="K12" s="67">
        <v>103900</v>
      </c>
      <c r="L12" s="67">
        <v>220000</v>
      </c>
      <c r="M12" s="67">
        <v>221590</v>
      </c>
      <c r="N12" s="65">
        <v>8895721</v>
      </c>
      <c r="Q12" s="66"/>
      <c r="R12" s="50"/>
      <c r="S12" s="66"/>
    </row>
    <row r="13" spans="1:19" ht="21.75" customHeight="1">
      <c r="A13" s="63"/>
      <c r="B13" s="67">
        <v>1195027</v>
      </c>
      <c r="C13" s="67">
        <v>4220321</v>
      </c>
      <c r="D13" s="67">
        <v>1185258</v>
      </c>
      <c r="E13" s="67">
        <v>687353</v>
      </c>
      <c r="F13" s="67">
        <v>211295</v>
      </c>
      <c r="G13" s="67">
        <v>0</v>
      </c>
      <c r="H13" s="67">
        <f>SUM(B13:G13)</f>
        <v>7499254</v>
      </c>
      <c r="I13" s="67">
        <v>873980</v>
      </c>
      <c r="J13" s="67">
        <v>515200</v>
      </c>
      <c r="K13" s="67">
        <v>103900</v>
      </c>
      <c r="L13" s="67">
        <v>226100</v>
      </c>
      <c r="M13" s="67">
        <v>263030</v>
      </c>
      <c r="N13" s="65">
        <f>SUM(H13:M13)</f>
        <v>9481464</v>
      </c>
      <c r="Q13" s="66"/>
      <c r="R13" s="50"/>
      <c r="S13" s="66"/>
    </row>
    <row r="14" spans="1:19" ht="21.75" customHeight="1">
      <c r="A14" s="64" t="s">
        <v>30</v>
      </c>
      <c r="B14" s="67">
        <v>1210904</v>
      </c>
      <c r="C14" s="67">
        <v>1603223</v>
      </c>
      <c r="D14" s="67">
        <v>121500</v>
      </c>
      <c r="E14" s="67">
        <v>233400</v>
      </c>
      <c r="F14" s="67">
        <v>41200</v>
      </c>
      <c r="G14" s="67"/>
      <c r="H14" s="68">
        <v>3210227</v>
      </c>
      <c r="I14" s="67">
        <v>25000</v>
      </c>
      <c r="J14" s="67"/>
      <c r="K14" s="67"/>
      <c r="L14" s="67"/>
      <c r="M14" s="67">
        <v>99300</v>
      </c>
      <c r="N14" s="65">
        <v>3334527</v>
      </c>
      <c r="Q14" s="66"/>
      <c r="R14" s="50"/>
      <c r="S14" s="66"/>
    </row>
    <row r="15" spans="1:19" ht="21.75" customHeight="1">
      <c r="A15" s="63"/>
      <c r="B15" s="67">
        <v>1387918</v>
      </c>
      <c r="C15" s="67">
        <v>1671518</v>
      </c>
      <c r="D15" s="67">
        <v>124383</v>
      </c>
      <c r="E15" s="67">
        <v>125000</v>
      </c>
      <c r="F15" s="67">
        <v>52200</v>
      </c>
      <c r="G15" s="67">
        <v>0</v>
      </c>
      <c r="H15" s="68">
        <f>SUM(B15:G15)</f>
        <v>3361019</v>
      </c>
      <c r="I15" s="67">
        <v>60000</v>
      </c>
      <c r="J15" s="67">
        <v>60000</v>
      </c>
      <c r="K15" s="67">
        <v>0</v>
      </c>
      <c r="L15" s="67">
        <v>10000</v>
      </c>
      <c r="M15" s="67">
        <v>12500</v>
      </c>
      <c r="N15" s="65">
        <f>SUM(H15:M15)</f>
        <v>3503519</v>
      </c>
      <c r="Q15" s="66"/>
      <c r="R15" s="50"/>
      <c r="S15" s="66"/>
    </row>
    <row r="16" spans="1:19" ht="21.75" customHeight="1">
      <c r="A16" s="64" t="s">
        <v>31</v>
      </c>
      <c r="B16" s="65"/>
      <c r="C16" s="65"/>
      <c r="D16" s="65"/>
      <c r="E16" s="65"/>
      <c r="F16" s="65"/>
      <c r="G16" s="65"/>
      <c r="H16" s="69"/>
      <c r="I16" s="65">
        <v>1600000</v>
      </c>
      <c r="J16" s="65"/>
      <c r="K16" s="65"/>
      <c r="L16" s="65"/>
      <c r="M16" s="65">
        <v>500000</v>
      </c>
      <c r="N16" s="65">
        <v>2100000</v>
      </c>
      <c r="Q16" s="66"/>
      <c r="R16" s="50"/>
      <c r="S16" s="66"/>
    </row>
    <row r="17" spans="1:19" ht="21.75" customHeight="1">
      <c r="A17" s="63"/>
      <c r="B17" s="65">
        <v>0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  <c r="H17" s="69">
        <f>SUM(B17:G17)</f>
        <v>0</v>
      </c>
      <c r="I17" s="65">
        <v>1700000</v>
      </c>
      <c r="J17" s="65"/>
      <c r="K17" s="65"/>
      <c r="L17" s="65"/>
      <c r="M17" s="65">
        <v>500000</v>
      </c>
      <c r="N17" s="65">
        <f>SUM(H17:M17)</f>
        <v>2200000</v>
      </c>
      <c r="Q17" s="66"/>
      <c r="R17" s="50"/>
      <c r="S17" s="66"/>
    </row>
    <row r="18" spans="1:19" ht="21.75" customHeight="1">
      <c r="A18" s="64" t="s">
        <v>32</v>
      </c>
      <c r="B18" s="65">
        <v>22010</v>
      </c>
      <c r="C18" s="65">
        <v>7520</v>
      </c>
      <c r="D18" s="65">
        <v>3180</v>
      </c>
      <c r="E18" s="65"/>
      <c r="F18" s="65">
        <v>1720</v>
      </c>
      <c r="G18" s="65"/>
      <c r="H18" s="65">
        <v>34430</v>
      </c>
      <c r="I18" s="65">
        <v>946778</v>
      </c>
      <c r="J18" s="65">
        <v>55624</v>
      </c>
      <c r="K18" s="65">
        <v>122009</v>
      </c>
      <c r="L18" s="65">
        <v>67900</v>
      </c>
      <c r="M18" s="65">
        <v>41115</v>
      </c>
      <c r="N18" s="65">
        <v>1267856</v>
      </c>
      <c r="Q18" s="66"/>
      <c r="R18" s="50"/>
      <c r="S18" s="66"/>
    </row>
    <row r="19" spans="1:19" ht="21.75" customHeight="1">
      <c r="A19" s="63"/>
      <c r="B19" s="65">
        <v>21840</v>
      </c>
      <c r="C19" s="65">
        <v>7100</v>
      </c>
      <c r="D19" s="65">
        <v>3250</v>
      </c>
      <c r="E19" s="65">
        <v>0</v>
      </c>
      <c r="F19" s="65">
        <v>1450</v>
      </c>
      <c r="G19" s="65">
        <v>0</v>
      </c>
      <c r="H19" s="65">
        <f>SUM(B19:G19)</f>
        <v>33640</v>
      </c>
      <c r="I19" s="65">
        <v>1160153</v>
      </c>
      <c r="J19" s="65">
        <v>63525</v>
      </c>
      <c r="K19" s="65">
        <v>75900</v>
      </c>
      <c r="L19" s="65">
        <v>126602</v>
      </c>
      <c r="M19" s="65">
        <v>26518</v>
      </c>
      <c r="N19" s="65">
        <f>SUM(H19:M19)</f>
        <v>1486338</v>
      </c>
      <c r="Q19" s="66"/>
      <c r="R19" s="50"/>
      <c r="S19" s="66"/>
    </row>
    <row r="20" spans="1:19" ht="21.75" customHeight="1">
      <c r="A20" s="64" t="s">
        <v>33</v>
      </c>
      <c r="B20" s="65">
        <v>20108</v>
      </c>
      <c r="C20" s="65">
        <v>56500</v>
      </c>
      <c r="D20" s="65"/>
      <c r="E20" s="65">
        <v>2500</v>
      </c>
      <c r="F20" s="65">
        <v>11700</v>
      </c>
      <c r="G20" s="65"/>
      <c r="H20" s="65">
        <v>90808</v>
      </c>
      <c r="I20" s="65">
        <v>3182559</v>
      </c>
      <c r="J20" s="65">
        <v>159000</v>
      </c>
      <c r="K20" s="65">
        <v>17144</v>
      </c>
      <c r="L20" s="65">
        <v>715426</v>
      </c>
      <c r="M20" s="65">
        <v>444235</v>
      </c>
      <c r="N20" s="65">
        <v>4609172</v>
      </c>
      <c r="Q20" s="66"/>
      <c r="R20" s="50"/>
      <c r="S20" s="66"/>
    </row>
    <row r="21" spans="1:19" ht="21.75" customHeight="1">
      <c r="A21" s="63"/>
      <c r="B21" s="65">
        <v>99200</v>
      </c>
      <c r="C21" s="65">
        <v>137300</v>
      </c>
      <c r="D21" s="65">
        <v>0</v>
      </c>
      <c r="E21" s="65">
        <v>0</v>
      </c>
      <c r="F21" s="65">
        <v>0</v>
      </c>
      <c r="G21" s="65">
        <v>0</v>
      </c>
      <c r="H21" s="65">
        <f>SUM(B21:G21)</f>
        <v>236500</v>
      </c>
      <c r="I21" s="65">
        <v>3209804</v>
      </c>
      <c r="J21" s="65">
        <v>238650</v>
      </c>
      <c r="K21" s="65">
        <v>12065</v>
      </c>
      <c r="L21" s="65">
        <v>783408</v>
      </c>
      <c r="M21" s="65">
        <v>640800</v>
      </c>
      <c r="N21" s="65">
        <f>SUM(H21:M21)</f>
        <v>5121227</v>
      </c>
      <c r="Q21" s="66"/>
      <c r="R21" s="50"/>
      <c r="S21" s="66"/>
    </row>
    <row r="22" spans="1:19" ht="21.75" customHeight="1">
      <c r="A22" s="70" t="s">
        <v>10</v>
      </c>
      <c r="B22" s="71">
        <f aca="true" t="shared" si="0" ref="B22:N22">B23/B24</f>
        <v>0.8808340044336732</v>
      </c>
      <c r="C22" s="71">
        <f t="shared" si="0"/>
        <v>0.9735363808039103</v>
      </c>
      <c r="D22" s="71">
        <f t="shared" si="0"/>
        <v>0.796753390499806</v>
      </c>
      <c r="E22" s="71">
        <f t="shared" si="0"/>
        <v>0.9909073651629178</v>
      </c>
      <c r="F22" s="71">
        <f t="shared" si="0"/>
        <v>1.1540474274270527</v>
      </c>
      <c r="G22" s="71"/>
      <c r="H22" s="71">
        <f t="shared" si="0"/>
        <v>0.9347038875307636</v>
      </c>
      <c r="I22" s="71">
        <f>I23/I24</f>
        <v>0.9075479540449493</v>
      </c>
      <c r="J22" s="71">
        <f>J23/J24</f>
        <v>0.7116827909026336</v>
      </c>
      <c r="K22" s="71">
        <f>K23/K24</f>
        <v>1.2200864340106103</v>
      </c>
      <c r="L22" s="71">
        <f>L23/L24</f>
        <v>0.843014070889236</v>
      </c>
      <c r="M22" s="71">
        <f t="shared" si="0"/>
        <v>0.9043220161819465</v>
      </c>
      <c r="N22" s="71">
        <f t="shared" si="0"/>
        <v>0.9084645714619335</v>
      </c>
      <c r="Q22" s="72"/>
      <c r="R22" s="50"/>
      <c r="S22" s="72"/>
    </row>
    <row r="23" spans="1:19" ht="21.75" customHeight="1">
      <c r="A23" s="73" t="s">
        <v>11</v>
      </c>
      <c r="B23" s="74">
        <f aca="true" t="shared" si="1" ref="B23:N23">SUM(B6+B8+B10+B12+B14+B16+B18+B20)</f>
        <v>2795672</v>
      </c>
      <c r="C23" s="74">
        <f t="shared" si="1"/>
        <v>6237359</v>
      </c>
      <c r="D23" s="74">
        <f t="shared" si="1"/>
        <v>1090557</v>
      </c>
      <c r="E23" s="74">
        <f t="shared" si="1"/>
        <v>923925</v>
      </c>
      <c r="F23" s="74">
        <f t="shared" si="1"/>
        <v>308298</v>
      </c>
      <c r="G23" s="74">
        <f t="shared" si="1"/>
        <v>0</v>
      </c>
      <c r="H23" s="74">
        <f t="shared" si="1"/>
        <v>11355811</v>
      </c>
      <c r="I23" s="74">
        <f>SUM(I6+I8+I10+I12+I14+I16+I18+I20)</f>
        <v>9089807</v>
      </c>
      <c r="J23" s="74">
        <f>SUM(J6+J8+J10+J12+J14+J16+J18+J20)</f>
        <v>923797</v>
      </c>
      <c r="K23" s="74">
        <f>SUM(K6+K8+K10+K12+K14+K16+K18+K20)</f>
        <v>270459</v>
      </c>
      <c r="L23" s="74">
        <f>SUM(L6+L8+L10+L12+L14+L16+L18+L20)</f>
        <v>1510140</v>
      </c>
      <c r="M23" s="74">
        <f t="shared" si="1"/>
        <v>1310718</v>
      </c>
      <c r="N23" s="74">
        <f t="shared" si="1"/>
        <v>24460732</v>
      </c>
      <c r="Q23" s="75"/>
      <c r="R23" s="50"/>
      <c r="S23" s="75"/>
    </row>
    <row r="24" spans="1:19" ht="21.75" customHeight="1">
      <c r="A24" s="76"/>
      <c r="B24" s="77">
        <f aca="true" t="shared" si="2" ref="B24:G24">B7+B9+B11+B13+B15+B17+B19+B21</f>
        <v>3173892</v>
      </c>
      <c r="C24" s="77">
        <f t="shared" si="2"/>
        <v>6406909</v>
      </c>
      <c r="D24" s="77">
        <f t="shared" si="2"/>
        <v>1368751</v>
      </c>
      <c r="E24" s="77">
        <f t="shared" si="2"/>
        <v>932403</v>
      </c>
      <c r="F24" s="77">
        <f t="shared" si="2"/>
        <v>267145</v>
      </c>
      <c r="G24" s="77">
        <f t="shared" si="2"/>
        <v>0</v>
      </c>
      <c r="H24" s="77">
        <f>SUM(B24:G24)</f>
        <v>12149100</v>
      </c>
      <c r="I24" s="77">
        <f>I7+I9+I11+I13+I15+I17+I19+I21</f>
        <v>10015787</v>
      </c>
      <c r="J24" s="77">
        <f>J7+J9+J11+J13+J15+J17+J19+J21</f>
        <v>1298046</v>
      </c>
      <c r="K24" s="77">
        <f>K7+K9+K11+K13+K15+K17+K19+K21</f>
        <v>221672</v>
      </c>
      <c r="L24" s="77">
        <f>L7+L9+L11+L13+L15+L17+L19+L21</f>
        <v>1791358</v>
      </c>
      <c r="M24" s="77">
        <f>M7+M9+M11+M13+M15+M17+M19+M21</f>
        <v>1449393</v>
      </c>
      <c r="N24" s="77">
        <f>SUM(H24:M24)</f>
        <v>26925356</v>
      </c>
      <c r="Q24" s="75"/>
      <c r="R24" s="50"/>
      <c r="S24" s="75"/>
    </row>
    <row r="25" spans="1:19" ht="21.75" customHeight="1">
      <c r="A25" s="78"/>
      <c r="B25" s="47" t="s">
        <v>45</v>
      </c>
      <c r="L25" s="79" t="s">
        <v>46</v>
      </c>
      <c r="Q25" s="50"/>
      <c r="R25" s="50"/>
      <c r="S25" s="50"/>
    </row>
    <row r="26" ht="21.75" customHeight="1"/>
    <row r="27" ht="21.75" customHeight="1"/>
    <row r="28" spans="7:14" ht="21.75" customHeight="1">
      <c r="G28" s="80" t="s">
        <v>24</v>
      </c>
      <c r="H28" s="81">
        <f>H6+H8+H10+H12+H14+H16+H18+H20</f>
        <v>11355811</v>
      </c>
      <c r="M28" s="80" t="s">
        <v>24</v>
      </c>
      <c r="N28" s="81">
        <f>N6+N8+N10+N12+N14+N16+N18+N20</f>
        <v>24460732</v>
      </c>
    </row>
    <row r="29" ht="21.75" customHeight="1">
      <c r="H29" s="81">
        <f>H7+H9+H11+H13+H15+H17+H19+H21</f>
        <v>12149100</v>
      </c>
    </row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</sheetData>
  <sheetProtection/>
  <mergeCells count="6">
    <mergeCell ref="C2:L2"/>
    <mergeCell ref="M3:N3"/>
    <mergeCell ref="A4:A5"/>
    <mergeCell ref="B4:H4"/>
    <mergeCell ref="M4:M5"/>
    <mergeCell ref="N4:N5"/>
  </mergeCells>
  <printOptions horizontalCentered="1" vertic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29"/>
  <sheetViews>
    <sheetView zoomScalePageLayoutView="0" workbookViewId="0" topLeftCell="A10">
      <selection activeCell="H20" sqref="H20"/>
    </sheetView>
  </sheetViews>
  <sheetFormatPr defaultColWidth="9.00390625" defaultRowHeight="13.5"/>
  <cols>
    <col min="1" max="1" width="8.75390625" style="0" customWidth="1"/>
    <col min="2" max="5" width="12.125" style="0" customWidth="1"/>
    <col min="6" max="6" width="10.75390625" style="0" customWidth="1"/>
    <col min="7" max="7" width="12.125" style="0" hidden="1" customWidth="1"/>
    <col min="8" max="8" width="13.625" style="0" customWidth="1"/>
    <col min="9" max="9" width="12.125" style="0" customWidth="1"/>
    <col min="10" max="10" width="13.50390625" style="0" customWidth="1"/>
    <col min="11" max="13" width="12.125" style="0" customWidth="1"/>
    <col min="14" max="14" width="16.25390625" style="0" customWidth="1"/>
    <col min="15" max="17" width="9.875" style="0" customWidth="1"/>
  </cols>
  <sheetData>
    <row r="2" spans="1:14" ht="21.75" customHeight="1">
      <c r="A2" s="1"/>
      <c r="B2" s="1"/>
      <c r="C2" s="202" t="s">
        <v>42</v>
      </c>
      <c r="D2" s="202"/>
      <c r="E2" s="202"/>
      <c r="F2" s="202"/>
      <c r="G2" s="202"/>
      <c r="H2" s="202"/>
      <c r="I2" s="202"/>
      <c r="J2" s="202"/>
      <c r="K2" s="202"/>
      <c r="L2" s="202"/>
      <c r="M2" s="1"/>
      <c r="N2" s="1"/>
    </row>
    <row r="3" spans="1:14" ht="21.75" customHeight="1">
      <c r="A3" s="1" t="s">
        <v>43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03" t="s">
        <v>39</v>
      </c>
      <c r="N3" s="203"/>
    </row>
    <row r="4" spans="1:19" ht="15.75" customHeight="1">
      <c r="A4" s="204"/>
      <c r="B4" s="206" t="s">
        <v>17</v>
      </c>
      <c r="C4" s="207"/>
      <c r="D4" s="207"/>
      <c r="E4" s="207"/>
      <c r="F4" s="207"/>
      <c r="G4" s="207"/>
      <c r="H4" s="208"/>
      <c r="I4" s="4" t="s">
        <v>20</v>
      </c>
      <c r="J4" s="4" t="s">
        <v>19</v>
      </c>
      <c r="K4" s="4" t="s">
        <v>19</v>
      </c>
      <c r="L4" s="4" t="s">
        <v>21</v>
      </c>
      <c r="M4" s="209" t="s">
        <v>22</v>
      </c>
      <c r="N4" s="211" t="s">
        <v>16</v>
      </c>
      <c r="Q4" s="39"/>
      <c r="R4" s="40"/>
      <c r="S4" s="39"/>
    </row>
    <row r="5" spans="1:19" ht="15.75" customHeight="1">
      <c r="A5" s="205"/>
      <c r="B5" s="2" t="s">
        <v>12</v>
      </c>
      <c r="C5" s="2" t="s">
        <v>13</v>
      </c>
      <c r="D5" s="2" t="s">
        <v>14</v>
      </c>
      <c r="E5" s="2" t="s">
        <v>18</v>
      </c>
      <c r="F5" s="2" t="s">
        <v>37</v>
      </c>
      <c r="G5" s="2" t="s">
        <v>15</v>
      </c>
      <c r="H5" s="8" t="s">
        <v>11</v>
      </c>
      <c r="I5" s="3" t="s">
        <v>23</v>
      </c>
      <c r="J5" s="3" t="s">
        <v>22</v>
      </c>
      <c r="K5" s="14" t="s">
        <v>23</v>
      </c>
      <c r="L5" s="3" t="s">
        <v>23</v>
      </c>
      <c r="M5" s="210"/>
      <c r="N5" s="212"/>
      <c r="Q5" s="41"/>
      <c r="R5" s="40"/>
      <c r="S5" s="39"/>
    </row>
    <row r="6" spans="1:19" ht="21.75" customHeight="1">
      <c r="A6" s="37" t="s">
        <v>26</v>
      </c>
      <c r="B6" s="30">
        <v>169100</v>
      </c>
      <c r="C6" s="31">
        <v>138200</v>
      </c>
      <c r="D6" s="31">
        <v>32300</v>
      </c>
      <c r="E6" s="31">
        <v>87100</v>
      </c>
      <c r="F6" s="31">
        <v>2000</v>
      </c>
      <c r="G6" s="31">
        <v>0</v>
      </c>
      <c r="H6" s="31">
        <f aca="true" t="shared" si="0" ref="H6:H21">SUM(B6:G6)</f>
        <v>428700</v>
      </c>
      <c r="I6" s="35">
        <v>2402000</v>
      </c>
      <c r="J6" s="35">
        <v>620</v>
      </c>
      <c r="K6" s="34">
        <v>28000</v>
      </c>
      <c r="L6" s="35">
        <v>570000</v>
      </c>
      <c r="M6" s="35">
        <v>620</v>
      </c>
      <c r="N6" s="35">
        <f>SUM(H6:M6)</f>
        <v>3429940</v>
      </c>
      <c r="Q6" s="42"/>
      <c r="R6" s="40"/>
      <c r="S6" s="43"/>
    </row>
    <row r="7" spans="1:19" ht="21.75" customHeight="1">
      <c r="A7" s="17"/>
      <c r="B7" s="30">
        <v>208500</v>
      </c>
      <c r="C7" s="31">
        <v>173620</v>
      </c>
      <c r="D7" s="31">
        <v>30800</v>
      </c>
      <c r="E7" s="31">
        <v>68100</v>
      </c>
      <c r="F7" s="31">
        <v>8000</v>
      </c>
      <c r="G7" s="31">
        <v>0</v>
      </c>
      <c r="H7" s="31">
        <f t="shared" si="0"/>
        <v>489020</v>
      </c>
      <c r="I7" s="35">
        <v>2540000</v>
      </c>
      <c r="J7" s="35">
        <v>0</v>
      </c>
      <c r="K7" s="34">
        <v>30000</v>
      </c>
      <c r="L7" s="35">
        <v>600000</v>
      </c>
      <c r="M7" s="35">
        <v>2000</v>
      </c>
      <c r="N7" s="35">
        <f>SUM(H7:M7)</f>
        <v>3661020</v>
      </c>
      <c r="Q7" s="42"/>
      <c r="R7" s="40"/>
      <c r="S7" s="43"/>
    </row>
    <row r="8" spans="1:19" ht="21.75" customHeight="1">
      <c r="A8" s="38" t="s">
        <v>27</v>
      </c>
      <c r="B8" s="11">
        <v>159000</v>
      </c>
      <c r="C8" s="11">
        <v>186300</v>
      </c>
      <c r="D8" s="11">
        <v>12400</v>
      </c>
      <c r="E8" s="11">
        <v>100</v>
      </c>
      <c r="F8" s="11">
        <v>0</v>
      </c>
      <c r="G8" s="11">
        <v>0</v>
      </c>
      <c r="H8" s="11">
        <f t="shared" si="0"/>
        <v>357800</v>
      </c>
      <c r="I8" s="11">
        <v>444198</v>
      </c>
      <c r="J8" s="11">
        <v>416370</v>
      </c>
      <c r="K8" s="11">
        <v>1807</v>
      </c>
      <c r="L8" s="11">
        <v>60524</v>
      </c>
      <c r="M8" s="11">
        <v>5125</v>
      </c>
      <c r="N8" s="11">
        <f aca="true" t="shared" si="1" ref="N8:N16">SUM(H8:M8)</f>
        <v>1285824</v>
      </c>
      <c r="Q8" s="44"/>
      <c r="R8" s="40"/>
      <c r="S8" s="44"/>
    </row>
    <row r="9" spans="1:19" ht="21.75" customHeight="1">
      <c r="A9" s="17"/>
      <c r="B9" s="11">
        <v>126600</v>
      </c>
      <c r="C9" s="11">
        <v>166500</v>
      </c>
      <c r="D9" s="11">
        <v>22700</v>
      </c>
      <c r="E9" s="11">
        <v>950</v>
      </c>
      <c r="F9" s="11">
        <v>0</v>
      </c>
      <c r="G9" s="11">
        <v>0</v>
      </c>
      <c r="H9" s="11">
        <f t="shared" si="0"/>
        <v>316750</v>
      </c>
      <c r="I9" s="11">
        <v>586573</v>
      </c>
      <c r="J9" s="11">
        <v>300695</v>
      </c>
      <c r="K9" s="11">
        <v>2131</v>
      </c>
      <c r="L9" s="11">
        <v>67591</v>
      </c>
      <c r="M9" s="11">
        <v>6615</v>
      </c>
      <c r="N9" s="11">
        <f>SUM(H9:M9)</f>
        <v>1280355</v>
      </c>
      <c r="Q9" s="44"/>
      <c r="R9" s="40"/>
      <c r="S9" s="44"/>
    </row>
    <row r="10" spans="1:19" ht="21.75" customHeight="1">
      <c r="A10" s="38" t="s">
        <v>28</v>
      </c>
      <c r="B10" s="11">
        <v>141807</v>
      </c>
      <c r="C10" s="11">
        <v>46170</v>
      </c>
      <c r="D10" s="11">
        <v>11160</v>
      </c>
      <c r="E10" s="11">
        <v>32850</v>
      </c>
      <c r="F10" s="11">
        <v>200</v>
      </c>
      <c r="G10" s="11">
        <v>0</v>
      </c>
      <c r="H10" s="11">
        <f t="shared" si="0"/>
        <v>232187</v>
      </c>
      <c r="I10" s="11">
        <v>165652</v>
      </c>
      <c r="J10" s="11">
        <v>3681</v>
      </c>
      <c r="K10" s="11">
        <v>0</v>
      </c>
      <c r="L10" s="11">
        <v>14724</v>
      </c>
      <c r="M10" s="11">
        <v>800</v>
      </c>
      <c r="N10" s="11">
        <f t="shared" si="1"/>
        <v>417044</v>
      </c>
      <c r="Q10" s="44"/>
      <c r="R10" s="40"/>
      <c r="S10" s="44"/>
    </row>
    <row r="11" spans="1:19" ht="21.75" customHeight="1">
      <c r="A11" s="17"/>
      <c r="B11" s="11">
        <v>167890</v>
      </c>
      <c r="C11" s="11">
        <v>60700</v>
      </c>
      <c r="D11" s="11">
        <v>15400</v>
      </c>
      <c r="E11" s="11">
        <v>28580</v>
      </c>
      <c r="F11" s="11">
        <v>0</v>
      </c>
      <c r="G11" s="11">
        <v>0</v>
      </c>
      <c r="H11" s="11">
        <f t="shared" si="0"/>
        <v>272570</v>
      </c>
      <c r="I11" s="11">
        <v>232272</v>
      </c>
      <c r="J11" s="11">
        <v>13663</v>
      </c>
      <c r="K11" s="11">
        <v>0</v>
      </c>
      <c r="L11" s="11">
        <v>27326</v>
      </c>
      <c r="M11" s="11">
        <v>1000</v>
      </c>
      <c r="N11" s="11">
        <f>SUM(H11:M11)</f>
        <v>546831</v>
      </c>
      <c r="Q11" s="44"/>
      <c r="R11" s="40"/>
      <c r="S11" s="44"/>
    </row>
    <row r="12" spans="1:19" ht="21.75" customHeight="1">
      <c r="A12" s="38" t="s">
        <v>29</v>
      </c>
      <c r="B12" s="7">
        <v>1195027</v>
      </c>
      <c r="C12" s="7">
        <v>4220321</v>
      </c>
      <c r="D12" s="7">
        <v>1185258</v>
      </c>
      <c r="E12" s="7">
        <v>687353</v>
      </c>
      <c r="F12" s="7">
        <v>211295</v>
      </c>
      <c r="G12" s="7">
        <v>0</v>
      </c>
      <c r="H12" s="7">
        <f t="shared" si="0"/>
        <v>7499254</v>
      </c>
      <c r="I12" s="7">
        <v>873980</v>
      </c>
      <c r="J12" s="7">
        <v>515200</v>
      </c>
      <c r="K12" s="7">
        <v>103900</v>
      </c>
      <c r="L12" s="7">
        <v>226100</v>
      </c>
      <c r="M12" s="7">
        <v>263030</v>
      </c>
      <c r="N12" s="11">
        <f t="shared" si="1"/>
        <v>9481464</v>
      </c>
      <c r="Q12" s="44"/>
      <c r="R12" s="40"/>
      <c r="S12" s="44"/>
    </row>
    <row r="13" spans="1:19" ht="21.75" customHeight="1">
      <c r="A13" s="17"/>
      <c r="B13" s="7">
        <v>1326899</v>
      </c>
      <c r="C13" s="7">
        <v>4710040</v>
      </c>
      <c r="D13" s="7">
        <v>1191160</v>
      </c>
      <c r="E13" s="7">
        <v>712388</v>
      </c>
      <c r="F13" s="7">
        <v>210760</v>
      </c>
      <c r="G13" s="7">
        <v>0</v>
      </c>
      <c r="H13" s="7">
        <f t="shared" si="0"/>
        <v>8151247</v>
      </c>
      <c r="I13" s="7">
        <v>901980</v>
      </c>
      <c r="J13" s="7">
        <v>499700</v>
      </c>
      <c r="K13" s="7">
        <v>116900</v>
      </c>
      <c r="L13" s="7">
        <v>238600</v>
      </c>
      <c r="M13" s="7">
        <v>327140</v>
      </c>
      <c r="N13" s="11">
        <f>SUM(H13:M13)</f>
        <v>10235567</v>
      </c>
      <c r="Q13" s="44"/>
      <c r="R13" s="40"/>
      <c r="S13" s="44"/>
    </row>
    <row r="14" spans="1:19" ht="21.75" customHeight="1">
      <c r="A14" s="38" t="s">
        <v>30</v>
      </c>
      <c r="B14" s="7">
        <v>1387918</v>
      </c>
      <c r="C14" s="7">
        <v>1671518</v>
      </c>
      <c r="D14" s="7">
        <v>124383</v>
      </c>
      <c r="E14" s="7">
        <v>125000</v>
      </c>
      <c r="F14" s="7">
        <v>52200</v>
      </c>
      <c r="G14" s="7">
        <v>0</v>
      </c>
      <c r="H14" s="24">
        <f t="shared" si="0"/>
        <v>3361019</v>
      </c>
      <c r="I14" s="7">
        <v>60000</v>
      </c>
      <c r="J14" s="7">
        <v>60000</v>
      </c>
      <c r="K14" s="7">
        <v>0</v>
      </c>
      <c r="L14" s="7">
        <v>10000</v>
      </c>
      <c r="M14" s="7">
        <v>12500</v>
      </c>
      <c r="N14" s="11">
        <f t="shared" si="1"/>
        <v>3503519</v>
      </c>
      <c r="Q14" s="44"/>
      <c r="R14" s="40"/>
      <c r="S14" s="44"/>
    </row>
    <row r="15" spans="1:19" ht="21.75" customHeight="1">
      <c r="A15" s="17"/>
      <c r="B15" s="7">
        <v>1320002</v>
      </c>
      <c r="C15" s="7">
        <v>1756771</v>
      </c>
      <c r="D15" s="7">
        <v>121610</v>
      </c>
      <c r="E15" s="7">
        <v>125000</v>
      </c>
      <c r="F15" s="7">
        <v>52000</v>
      </c>
      <c r="G15" s="7">
        <v>0</v>
      </c>
      <c r="H15" s="24">
        <f t="shared" si="0"/>
        <v>3375383</v>
      </c>
      <c r="I15" s="7">
        <v>117190</v>
      </c>
      <c r="J15" s="7">
        <v>0</v>
      </c>
      <c r="K15" s="7">
        <v>0</v>
      </c>
      <c r="L15" s="7">
        <v>0</v>
      </c>
      <c r="M15" s="7">
        <v>11500</v>
      </c>
      <c r="N15" s="11">
        <f>SUM(H15:M15)</f>
        <v>3504073</v>
      </c>
      <c r="Q15" s="44"/>
      <c r="R15" s="40"/>
      <c r="S15" s="44"/>
    </row>
    <row r="16" spans="1:19" ht="21.75" customHeight="1">
      <c r="A16" s="38" t="s">
        <v>31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2">
        <f t="shared" si="0"/>
        <v>0</v>
      </c>
      <c r="I16" s="11">
        <v>1700000</v>
      </c>
      <c r="J16" s="11"/>
      <c r="K16" s="11"/>
      <c r="L16" s="11"/>
      <c r="M16" s="11">
        <v>500000</v>
      </c>
      <c r="N16" s="11">
        <f t="shared" si="1"/>
        <v>2200000</v>
      </c>
      <c r="Q16" s="44"/>
      <c r="R16" s="40"/>
      <c r="S16" s="44"/>
    </row>
    <row r="17" spans="1:19" ht="21.75" customHeight="1">
      <c r="A17" s="17"/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2">
        <f t="shared" si="0"/>
        <v>0</v>
      </c>
      <c r="I17" s="11">
        <v>900000</v>
      </c>
      <c r="J17" s="11">
        <v>600000</v>
      </c>
      <c r="K17" s="11">
        <v>30000</v>
      </c>
      <c r="L17" s="11">
        <v>180000</v>
      </c>
      <c r="M17" s="11">
        <v>0</v>
      </c>
      <c r="N17" s="11">
        <f>SUM(H17:M17)</f>
        <v>1710000</v>
      </c>
      <c r="Q17" s="44"/>
      <c r="R17" s="40"/>
      <c r="S17" s="44"/>
    </row>
    <row r="18" spans="1:19" ht="21.75" customHeight="1">
      <c r="A18" s="38" t="s">
        <v>32</v>
      </c>
      <c r="B18" s="11">
        <v>21840</v>
      </c>
      <c r="C18" s="11">
        <v>7100</v>
      </c>
      <c r="D18" s="11">
        <v>3250</v>
      </c>
      <c r="E18" s="11">
        <v>0</v>
      </c>
      <c r="F18" s="11">
        <v>1450</v>
      </c>
      <c r="G18" s="11">
        <v>0</v>
      </c>
      <c r="H18" s="11">
        <f t="shared" si="0"/>
        <v>33640</v>
      </c>
      <c r="I18" s="11">
        <v>1160153</v>
      </c>
      <c r="J18" s="11">
        <v>63525</v>
      </c>
      <c r="K18" s="11">
        <v>75900</v>
      </c>
      <c r="L18" s="11">
        <v>126602</v>
      </c>
      <c r="M18" s="11">
        <v>26518</v>
      </c>
      <c r="N18" s="11">
        <f>SUM(H18:M18)</f>
        <v>1486338</v>
      </c>
      <c r="Q18" s="44"/>
      <c r="R18" s="40"/>
      <c r="S18" s="44"/>
    </row>
    <row r="19" spans="1:19" ht="21.75" customHeight="1">
      <c r="A19" s="17"/>
      <c r="B19" s="11">
        <v>22050</v>
      </c>
      <c r="C19" s="11">
        <v>7210</v>
      </c>
      <c r="D19" s="11">
        <v>3980</v>
      </c>
      <c r="E19" s="11">
        <v>0</v>
      </c>
      <c r="F19" s="11">
        <v>1240</v>
      </c>
      <c r="G19" s="11">
        <v>0</v>
      </c>
      <c r="H19" s="11">
        <f t="shared" si="0"/>
        <v>34480</v>
      </c>
      <c r="I19" s="11">
        <v>1098304</v>
      </c>
      <c r="J19" s="11">
        <v>160166</v>
      </c>
      <c r="K19" s="11">
        <v>73136</v>
      </c>
      <c r="L19" s="11">
        <v>358972</v>
      </c>
      <c r="M19" s="11">
        <v>22897</v>
      </c>
      <c r="N19" s="11">
        <f>SUM(H19:M19)</f>
        <v>1747955</v>
      </c>
      <c r="Q19" s="44"/>
      <c r="R19" s="40"/>
      <c r="S19" s="44"/>
    </row>
    <row r="20" spans="1:19" ht="21.75" customHeight="1">
      <c r="A20" s="38" t="s">
        <v>33</v>
      </c>
      <c r="B20" s="11">
        <v>99200</v>
      </c>
      <c r="C20" s="11">
        <v>137300</v>
      </c>
      <c r="D20" s="11">
        <v>0</v>
      </c>
      <c r="E20" s="11">
        <v>0</v>
      </c>
      <c r="F20" s="11">
        <v>0</v>
      </c>
      <c r="G20" s="11">
        <v>0</v>
      </c>
      <c r="H20" s="11">
        <f t="shared" si="0"/>
        <v>236500</v>
      </c>
      <c r="I20" s="11">
        <v>3209804</v>
      </c>
      <c r="J20" s="11">
        <v>238650</v>
      </c>
      <c r="K20" s="11">
        <v>12065</v>
      </c>
      <c r="L20" s="11">
        <v>783408</v>
      </c>
      <c r="M20" s="11">
        <v>640800</v>
      </c>
      <c r="N20" s="11">
        <f>SUM(H20:M20)</f>
        <v>5121227</v>
      </c>
      <c r="Q20" s="44"/>
      <c r="R20" s="40"/>
      <c r="S20" s="44"/>
    </row>
    <row r="21" spans="1:19" ht="21.75" customHeight="1">
      <c r="A21" s="17"/>
      <c r="B21" s="11">
        <v>102066</v>
      </c>
      <c r="C21" s="11">
        <v>173343</v>
      </c>
      <c r="D21" s="11">
        <v>0</v>
      </c>
      <c r="E21" s="11">
        <v>0</v>
      </c>
      <c r="F21" s="11">
        <v>21680</v>
      </c>
      <c r="G21" s="11">
        <v>0</v>
      </c>
      <c r="H21" s="11">
        <f t="shared" si="0"/>
        <v>297089</v>
      </c>
      <c r="I21" s="11">
        <v>3287077</v>
      </c>
      <c r="J21" s="11">
        <v>274750</v>
      </c>
      <c r="K21" s="11">
        <v>11816</v>
      </c>
      <c r="L21" s="11">
        <v>695789</v>
      </c>
      <c r="M21" s="11">
        <v>535216</v>
      </c>
      <c r="N21" s="11">
        <f>SUM(H21:M21)</f>
        <v>5101737</v>
      </c>
      <c r="Q21" s="44"/>
      <c r="R21" s="40"/>
      <c r="S21" s="44"/>
    </row>
    <row r="22" spans="1:19" ht="21.75" customHeight="1">
      <c r="A22" s="18" t="s">
        <v>10</v>
      </c>
      <c r="B22" s="29">
        <f aca="true" t="shared" si="2" ref="B22:N22">B23/B24</f>
        <v>0.9694212626912526</v>
      </c>
      <c r="C22" s="29">
        <f t="shared" si="2"/>
        <v>0.909015570535616</v>
      </c>
      <c r="D22" s="29">
        <f t="shared" si="2"/>
        <v>0.9878042795799805</v>
      </c>
      <c r="E22" s="29">
        <f t="shared" si="2"/>
        <v>0.9972032623970876</v>
      </c>
      <c r="F22" s="29">
        <f t="shared" si="2"/>
        <v>0.9096465540724599</v>
      </c>
      <c r="G22" s="29"/>
      <c r="H22" s="29">
        <f t="shared" si="2"/>
        <v>0.9391306283697672</v>
      </c>
      <c r="I22" s="29">
        <f>I23/I24</f>
        <v>1.0364665796579173</v>
      </c>
      <c r="J22" s="29">
        <f>J23/J24</f>
        <v>0.7020358317639945</v>
      </c>
      <c r="K22" s="29">
        <f>K23/K24</f>
        <v>0.8397207395930799</v>
      </c>
      <c r="L22" s="29">
        <f>L23/L24</f>
        <v>0.8261662019353607</v>
      </c>
      <c r="M22" s="29">
        <f t="shared" si="2"/>
        <v>1.5991219901850022</v>
      </c>
      <c r="N22" s="29">
        <f t="shared" si="2"/>
        <v>0.9689723501232819</v>
      </c>
      <c r="Q22" s="45"/>
      <c r="R22" s="40"/>
      <c r="S22" s="45"/>
    </row>
    <row r="23" spans="1:19" ht="21.75" customHeight="1">
      <c r="A23" s="19" t="s">
        <v>11</v>
      </c>
      <c r="B23" s="36">
        <f aca="true" t="shared" si="3" ref="B23:N23">SUM(B6+B8+B10+B12+B14+B16+B18+B20)</f>
        <v>3173892</v>
      </c>
      <c r="C23" s="36">
        <f t="shared" si="3"/>
        <v>6406909</v>
      </c>
      <c r="D23" s="36">
        <f t="shared" si="3"/>
        <v>1368751</v>
      </c>
      <c r="E23" s="36">
        <f t="shared" si="3"/>
        <v>932403</v>
      </c>
      <c r="F23" s="36">
        <f t="shared" si="3"/>
        <v>267145</v>
      </c>
      <c r="G23" s="36">
        <f t="shared" si="3"/>
        <v>0</v>
      </c>
      <c r="H23" s="36">
        <f t="shared" si="3"/>
        <v>12149100</v>
      </c>
      <c r="I23" s="36">
        <f>SUM(I6+I8+I10+I12+I14+I16+I18+I20)</f>
        <v>10015787</v>
      </c>
      <c r="J23" s="36">
        <f>SUM(J6+J8+J10+J12+J14+J16+J18+J20)</f>
        <v>1298046</v>
      </c>
      <c r="K23" s="36">
        <f>SUM(K6+K8+K10+K12+K14+K16+K18+K20)</f>
        <v>221672</v>
      </c>
      <c r="L23" s="36">
        <f>SUM(L6+L8+L10+L12+L14+L16+L18+L20)</f>
        <v>1791358</v>
      </c>
      <c r="M23" s="36">
        <f t="shared" si="3"/>
        <v>1449393</v>
      </c>
      <c r="N23" s="36">
        <f t="shared" si="3"/>
        <v>26925356</v>
      </c>
      <c r="Q23" s="46"/>
      <c r="R23" s="40"/>
      <c r="S23" s="46"/>
    </row>
    <row r="24" spans="1:19" ht="21.75" customHeight="1">
      <c r="A24" s="20"/>
      <c r="B24" s="26">
        <f aca="true" t="shared" si="4" ref="B24:G24">B7+B9+B11+B13+B15+B17+B19+B21</f>
        <v>3274007</v>
      </c>
      <c r="C24" s="26">
        <f t="shared" si="4"/>
        <v>7048184</v>
      </c>
      <c r="D24" s="26">
        <f t="shared" si="4"/>
        <v>1385650</v>
      </c>
      <c r="E24" s="26">
        <f t="shared" si="4"/>
        <v>935018</v>
      </c>
      <c r="F24" s="26">
        <f t="shared" si="4"/>
        <v>293680</v>
      </c>
      <c r="G24" s="26">
        <f t="shared" si="4"/>
        <v>0</v>
      </c>
      <c r="H24" s="26">
        <f>SUM(B24:G24)</f>
        <v>12936539</v>
      </c>
      <c r="I24" s="26">
        <f>I7+I9+I11+I13+I15+I17+I19+I21</f>
        <v>9663396</v>
      </c>
      <c r="J24" s="26">
        <f>J7+J9+J11+J13+J15+J17+J19+J21</f>
        <v>1848974</v>
      </c>
      <c r="K24" s="26">
        <f>K7+K9+K11+K13+K15+K17+K19+K21</f>
        <v>263983</v>
      </c>
      <c r="L24" s="26">
        <f>L7+L9+L11+L13+L15+L17+L19+L21</f>
        <v>2168278</v>
      </c>
      <c r="M24" s="26">
        <f>M7+M9+M11+M13+M15+M17+M19+M21</f>
        <v>906368</v>
      </c>
      <c r="N24" s="26">
        <f>SUM(H24:M24)</f>
        <v>27787538</v>
      </c>
      <c r="Q24" s="46"/>
      <c r="R24" s="40"/>
      <c r="S24" s="46"/>
    </row>
    <row r="25" spans="1:19" ht="21.75" customHeight="1">
      <c r="A25" s="21"/>
      <c r="B25" s="1" t="s">
        <v>38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Q25" s="40"/>
      <c r="R25" s="40"/>
      <c r="S25" s="40"/>
    </row>
    <row r="26" spans="1:14" ht="21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ht="21.75" customHeight="1"/>
    <row r="28" spans="7:14" ht="21.75" customHeight="1">
      <c r="G28" s="9" t="s">
        <v>24</v>
      </c>
      <c r="H28" s="10">
        <f>H6+H8+H10+H12+H14+H16+H18+H20</f>
        <v>12149100</v>
      </c>
      <c r="M28" s="9" t="s">
        <v>24</v>
      </c>
      <c r="N28" s="10">
        <f>N6+N8+N10+N12+N14+N16+N18+N20</f>
        <v>26925356</v>
      </c>
    </row>
    <row r="29" ht="21.75" customHeight="1">
      <c r="H29" s="10">
        <f>H7+H9+H11+H13+H15+H17+H19+H21</f>
        <v>12936539</v>
      </c>
    </row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</sheetData>
  <sheetProtection/>
  <mergeCells count="6">
    <mergeCell ref="C2:L2"/>
    <mergeCell ref="M3:N3"/>
    <mergeCell ref="A4:A5"/>
    <mergeCell ref="B4:H4"/>
    <mergeCell ref="M4:M5"/>
    <mergeCell ref="N4:N5"/>
  </mergeCells>
  <printOptions horizontalCentered="1" verticalCentered="1"/>
  <pageMargins left="0.1968503937007874" right="0.1968503937007874" top="0.7480314960629921" bottom="0.7480314960629921" header="0.31496062992125984" footer="0.31496062992125984"/>
  <pageSetup horizontalDpi="300" verticalDpi="3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9"/>
  <sheetViews>
    <sheetView zoomScalePageLayoutView="0" workbookViewId="0" topLeftCell="A13">
      <selection activeCell="C2" sqref="C2:L2"/>
    </sheetView>
  </sheetViews>
  <sheetFormatPr defaultColWidth="9.00390625" defaultRowHeight="13.5"/>
  <cols>
    <col min="1" max="1" width="8.75390625" style="0" customWidth="1"/>
    <col min="2" max="5" width="12.125" style="0" customWidth="1"/>
    <col min="6" max="6" width="10.75390625" style="0" customWidth="1"/>
    <col min="7" max="7" width="12.125" style="0" hidden="1" customWidth="1"/>
    <col min="8" max="8" width="13.625" style="0" customWidth="1"/>
    <col min="9" max="9" width="12.125" style="0" customWidth="1"/>
    <col min="10" max="10" width="13.50390625" style="0" customWidth="1"/>
    <col min="11" max="13" width="12.125" style="0" customWidth="1"/>
    <col min="14" max="14" width="16.25390625" style="0" customWidth="1"/>
    <col min="15" max="17" width="9.875" style="0" customWidth="1"/>
  </cols>
  <sheetData>
    <row r="2" spans="1:14" ht="21.75" customHeight="1">
      <c r="A2" s="1"/>
      <c r="B2" s="1"/>
      <c r="C2" s="202" t="s">
        <v>42</v>
      </c>
      <c r="D2" s="202"/>
      <c r="E2" s="202"/>
      <c r="F2" s="202"/>
      <c r="G2" s="202"/>
      <c r="H2" s="202"/>
      <c r="I2" s="202"/>
      <c r="J2" s="202"/>
      <c r="K2" s="202"/>
      <c r="L2" s="202"/>
      <c r="M2" s="1"/>
      <c r="N2" s="1"/>
    </row>
    <row r="3" spans="1:14" ht="21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03" t="s">
        <v>1</v>
      </c>
      <c r="N3" s="203"/>
    </row>
    <row r="4" spans="1:14" ht="15.75" customHeight="1">
      <c r="A4" s="204"/>
      <c r="B4" s="206" t="s">
        <v>17</v>
      </c>
      <c r="C4" s="207"/>
      <c r="D4" s="207"/>
      <c r="E4" s="207"/>
      <c r="F4" s="207"/>
      <c r="G4" s="207"/>
      <c r="H4" s="208"/>
      <c r="I4" s="4" t="s">
        <v>19</v>
      </c>
      <c r="J4" s="4" t="s">
        <v>20</v>
      </c>
      <c r="K4" s="4" t="s">
        <v>21</v>
      </c>
      <c r="L4" s="4" t="s">
        <v>19</v>
      </c>
      <c r="M4" s="209" t="s">
        <v>22</v>
      </c>
      <c r="N4" s="211" t="s">
        <v>16</v>
      </c>
    </row>
    <row r="5" spans="1:14" ht="15.75" customHeight="1">
      <c r="A5" s="205"/>
      <c r="B5" s="2" t="s">
        <v>12</v>
      </c>
      <c r="C5" s="2" t="s">
        <v>13</v>
      </c>
      <c r="D5" s="2" t="s">
        <v>14</v>
      </c>
      <c r="E5" s="2" t="s">
        <v>18</v>
      </c>
      <c r="F5" s="2" t="s">
        <v>37</v>
      </c>
      <c r="G5" s="2" t="s">
        <v>15</v>
      </c>
      <c r="H5" s="8" t="s">
        <v>11</v>
      </c>
      <c r="I5" s="14" t="s">
        <v>23</v>
      </c>
      <c r="J5" s="3" t="s">
        <v>23</v>
      </c>
      <c r="K5" s="3" t="s">
        <v>23</v>
      </c>
      <c r="L5" s="3" t="s">
        <v>22</v>
      </c>
      <c r="M5" s="210"/>
      <c r="N5" s="212"/>
    </row>
    <row r="6" spans="1:14" ht="21.75" customHeight="1">
      <c r="A6" s="23" t="s">
        <v>26</v>
      </c>
      <c r="B6" s="30">
        <v>208500</v>
      </c>
      <c r="C6" s="31">
        <v>173620</v>
      </c>
      <c r="D6" s="31">
        <v>30800</v>
      </c>
      <c r="E6" s="31">
        <v>68100</v>
      </c>
      <c r="F6" s="31">
        <v>8000</v>
      </c>
      <c r="G6" s="31">
        <v>0</v>
      </c>
      <c r="H6" s="31">
        <f aca="true" t="shared" si="0" ref="H6:H21">SUM(B6:G6)</f>
        <v>489020</v>
      </c>
      <c r="I6" s="34">
        <v>30000</v>
      </c>
      <c r="J6" s="35">
        <v>2540000</v>
      </c>
      <c r="K6" s="35">
        <v>600000</v>
      </c>
      <c r="L6" s="35">
        <v>0</v>
      </c>
      <c r="M6" s="35">
        <v>2000</v>
      </c>
      <c r="N6" s="35">
        <f>SUM(H6:M6)</f>
        <v>3661020</v>
      </c>
    </row>
    <row r="7" spans="1:14" ht="21.75" customHeight="1">
      <c r="A7" s="17"/>
      <c r="B7" s="30">
        <v>206586</v>
      </c>
      <c r="C7" s="31">
        <v>107210</v>
      </c>
      <c r="D7" s="31">
        <v>40800</v>
      </c>
      <c r="E7" s="31">
        <v>68100</v>
      </c>
      <c r="F7" s="31">
        <v>0</v>
      </c>
      <c r="G7" s="31">
        <v>0</v>
      </c>
      <c r="H7" s="31">
        <f t="shared" si="0"/>
        <v>422696</v>
      </c>
      <c r="I7" s="34">
        <v>30000</v>
      </c>
      <c r="J7" s="35">
        <v>2770000</v>
      </c>
      <c r="K7" s="35">
        <v>620000</v>
      </c>
      <c r="L7" s="35">
        <v>0</v>
      </c>
      <c r="M7" s="35">
        <v>2100</v>
      </c>
      <c r="N7" s="35">
        <f>SUM(H7:M7)</f>
        <v>3844796</v>
      </c>
    </row>
    <row r="8" spans="1:14" ht="21.75" customHeight="1">
      <c r="A8" s="22" t="s">
        <v>27</v>
      </c>
      <c r="B8" s="11">
        <v>126600</v>
      </c>
      <c r="C8" s="11">
        <v>166500</v>
      </c>
      <c r="D8" s="11">
        <v>22700</v>
      </c>
      <c r="E8" s="11">
        <v>950</v>
      </c>
      <c r="F8" s="11">
        <v>0</v>
      </c>
      <c r="G8" s="11">
        <v>0</v>
      </c>
      <c r="H8" s="11">
        <f t="shared" si="0"/>
        <v>316750</v>
      </c>
      <c r="I8" s="11">
        <v>2131</v>
      </c>
      <c r="J8" s="11">
        <v>586573</v>
      </c>
      <c r="K8" s="11">
        <v>67591</v>
      </c>
      <c r="L8" s="11">
        <v>300695</v>
      </c>
      <c r="M8" s="11">
        <v>6615</v>
      </c>
      <c r="N8" s="11">
        <f aca="true" t="shared" si="1" ref="N8:N16">SUM(H8:M8)</f>
        <v>1280355</v>
      </c>
    </row>
    <row r="9" spans="1:14" ht="21.75" customHeight="1">
      <c r="A9" s="17"/>
      <c r="B9" s="11">
        <v>125663</v>
      </c>
      <c r="C9" s="11">
        <v>164374</v>
      </c>
      <c r="D9" s="11">
        <v>22530</v>
      </c>
      <c r="E9" s="11">
        <v>860</v>
      </c>
      <c r="F9" s="11">
        <v>0</v>
      </c>
      <c r="G9" s="11">
        <v>0</v>
      </c>
      <c r="H9" s="11">
        <f t="shared" si="0"/>
        <v>313427</v>
      </c>
      <c r="I9" s="11">
        <v>2202</v>
      </c>
      <c r="J9" s="11">
        <v>581173</v>
      </c>
      <c r="K9" s="11">
        <v>50123</v>
      </c>
      <c r="L9" s="11">
        <v>229980</v>
      </c>
      <c r="M9" s="11">
        <v>8694</v>
      </c>
      <c r="N9" s="11">
        <f>SUM(H9:M9)</f>
        <v>1185599</v>
      </c>
    </row>
    <row r="10" spans="1:14" ht="21.75" customHeight="1">
      <c r="A10" s="22" t="s">
        <v>28</v>
      </c>
      <c r="B10" s="11">
        <v>167890</v>
      </c>
      <c r="C10" s="11">
        <v>60700</v>
      </c>
      <c r="D10" s="11">
        <v>15400</v>
      </c>
      <c r="E10" s="11">
        <v>28580</v>
      </c>
      <c r="F10" s="11">
        <v>0</v>
      </c>
      <c r="G10" s="11">
        <v>0</v>
      </c>
      <c r="H10" s="11">
        <f t="shared" si="0"/>
        <v>272570</v>
      </c>
      <c r="I10" s="11">
        <v>0</v>
      </c>
      <c r="J10" s="11">
        <v>232272</v>
      </c>
      <c r="K10" s="11">
        <v>27326</v>
      </c>
      <c r="L10" s="11">
        <v>13663</v>
      </c>
      <c r="M10" s="11">
        <v>1000</v>
      </c>
      <c r="N10" s="11">
        <f t="shared" si="1"/>
        <v>546831</v>
      </c>
    </row>
    <row r="11" spans="1:14" ht="21.75" customHeight="1">
      <c r="A11" s="17"/>
      <c r="B11" s="11">
        <v>168555</v>
      </c>
      <c r="C11" s="11">
        <v>67148</v>
      </c>
      <c r="D11" s="11">
        <v>25080</v>
      </c>
      <c r="E11" s="11">
        <v>210</v>
      </c>
      <c r="F11" s="11">
        <v>17000</v>
      </c>
      <c r="G11" s="11">
        <v>0</v>
      </c>
      <c r="H11" s="11">
        <f t="shared" si="0"/>
        <v>277993</v>
      </c>
      <c r="I11" s="11">
        <v>0</v>
      </c>
      <c r="J11" s="11">
        <v>218595</v>
      </c>
      <c r="K11" s="11">
        <v>24288</v>
      </c>
      <c r="L11" s="11">
        <v>0</v>
      </c>
      <c r="M11" s="11">
        <v>1700</v>
      </c>
      <c r="N11" s="11">
        <f>SUM(H11:M11)</f>
        <v>522576</v>
      </c>
    </row>
    <row r="12" spans="1:14" ht="21.75" customHeight="1">
      <c r="A12" s="22" t="s">
        <v>29</v>
      </c>
      <c r="B12" s="7">
        <v>1326899</v>
      </c>
      <c r="C12" s="7">
        <v>4710040</v>
      </c>
      <c r="D12" s="7">
        <v>1191160</v>
      </c>
      <c r="E12" s="7">
        <v>712388</v>
      </c>
      <c r="F12" s="7">
        <v>210760</v>
      </c>
      <c r="G12" s="7">
        <v>0</v>
      </c>
      <c r="H12" s="7">
        <f t="shared" si="0"/>
        <v>8151247</v>
      </c>
      <c r="I12" s="7">
        <v>116900</v>
      </c>
      <c r="J12" s="7">
        <v>901980</v>
      </c>
      <c r="K12" s="7">
        <v>238600</v>
      </c>
      <c r="L12" s="7">
        <v>499700</v>
      </c>
      <c r="M12" s="7">
        <v>327140</v>
      </c>
      <c r="N12" s="11">
        <f t="shared" si="1"/>
        <v>10235567</v>
      </c>
    </row>
    <row r="13" spans="1:14" ht="21.75" customHeight="1">
      <c r="A13" s="17"/>
      <c r="B13" s="7">
        <v>1272760</v>
      </c>
      <c r="C13" s="7">
        <v>4818270</v>
      </c>
      <c r="D13" s="7">
        <v>1174330</v>
      </c>
      <c r="E13" s="7">
        <v>712388</v>
      </c>
      <c r="F13" s="7">
        <v>119396</v>
      </c>
      <c r="G13" s="7">
        <v>0</v>
      </c>
      <c r="H13" s="7">
        <f t="shared" si="0"/>
        <v>8097144</v>
      </c>
      <c r="I13" s="7">
        <v>13000</v>
      </c>
      <c r="J13" s="7">
        <v>936500</v>
      </c>
      <c r="K13" s="7">
        <v>223800</v>
      </c>
      <c r="L13" s="7">
        <v>288400</v>
      </c>
      <c r="M13" s="7">
        <v>354170</v>
      </c>
      <c r="N13" s="11">
        <f>SUM(H13:M13)</f>
        <v>9913014</v>
      </c>
    </row>
    <row r="14" spans="1:14" ht="21.75" customHeight="1">
      <c r="A14" s="22" t="s">
        <v>30</v>
      </c>
      <c r="B14" s="7">
        <v>1320002</v>
      </c>
      <c r="C14" s="7">
        <v>1756771</v>
      </c>
      <c r="D14" s="7">
        <v>121610</v>
      </c>
      <c r="E14" s="7">
        <v>125000</v>
      </c>
      <c r="F14" s="7">
        <v>52000</v>
      </c>
      <c r="G14" s="7">
        <v>0</v>
      </c>
      <c r="H14" s="24">
        <f t="shared" si="0"/>
        <v>3375383</v>
      </c>
      <c r="I14" s="7">
        <v>0</v>
      </c>
      <c r="J14" s="7">
        <v>117190</v>
      </c>
      <c r="K14" s="7">
        <v>0</v>
      </c>
      <c r="L14" s="7">
        <v>0</v>
      </c>
      <c r="M14" s="7">
        <v>11500</v>
      </c>
      <c r="N14" s="11">
        <f t="shared" si="1"/>
        <v>3504073</v>
      </c>
    </row>
    <row r="15" spans="1:14" ht="21.75" customHeight="1">
      <c r="A15" s="17"/>
      <c r="B15" s="7">
        <v>1338235</v>
      </c>
      <c r="C15" s="7">
        <v>1779428</v>
      </c>
      <c r="D15" s="7">
        <v>160000</v>
      </c>
      <c r="E15" s="7">
        <v>120000</v>
      </c>
      <c r="F15" s="7">
        <v>35000</v>
      </c>
      <c r="G15" s="7">
        <v>0</v>
      </c>
      <c r="H15" s="24">
        <f t="shared" si="0"/>
        <v>3432663</v>
      </c>
      <c r="I15" s="7">
        <v>0</v>
      </c>
      <c r="J15" s="7">
        <v>131506</v>
      </c>
      <c r="K15" s="7">
        <v>0</v>
      </c>
      <c r="L15" s="7">
        <v>0</v>
      </c>
      <c r="M15" s="7">
        <v>11000</v>
      </c>
      <c r="N15" s="11">
        <f>SUM(H15:M15)</f>
        <v>3575169</v>
      </c>
    </row>
    <row r="16" spans="1:14" ht="21.75" customHeight="1">
      <c r="A16" s="22" t="s">
        <v>31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2">
        <f t="shared" si="0"/>
        <v>0</v>
      </c>
      <c r="I16" s="11">
        <v>30000</v>
      </c>
      <c r="J16" s="11">
        <v>900000</v>
      </c>
      <c r="K16" s="11">
        <v>180000</v>
      </c>
      <c r="L16" s="11">
        <v>600000</v>
      </c>
      <c r="M16" s="11">
        <v>0</v>
      </c>
      <c r="N16" s="11">
        <f t="shared" si="1"/>
        <v>1710000</v>
      </c>
    </row>
    <row r="17" spans="1:14" ht="21.75" customHeight="1">
      <c r="A17" s="17"/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2">
        <f t="shared" si="0"/>
        <v>0</v>
      </c>
      <c r="I17" s="11">
        <v>85000</v>
      </c>
      <c r="J17" s="11">
        <v>900000</v>
      </c>
      <c r="K17" s="11">
        <v>180000</v>
      </c>
      <c r="L17" s="11">
        <v>450000</v>
      </c>
      <c r="M17" s="11">
        <v>0</v>
      </c>
      <c r="N17" s="11">
        <f>SUM(H17:M17)</f>
        <v>1615000</v>
      </c>
    </row>
    <row r="18" spans="1:14" ht="21.75" customHeight="1">
      <c r="A18" s="22" t="s">
        <v>32</v>
      </c>
      <c r="B18" s="11">
        <v>22050</v>
      </c>
      <c r="C18" s="11">
        <v>7210</v>
      </c>
      <c r="D18" s="11">
        <v>3980</v>
      </c>
      <c r="E18" s="11">
        <v>0</v>
      </c>
      <c r="F18" s="11">
        <v>1240</v>
      </c>
      <c r="G18" s="11">
        <v>0</v>
      </c>
      <c r="H18" s="11">
        <f t="shared" si="0"/>
        <v>34480</v>
      </c>
      <c r="I18" s="11">
        <v>73136</v>
      </c>
      <c r="J18" s="11">
        <v>1098304</v>
      </c>
      <c r="K18" s="11">
        <v>358972</v>
      </c>
      <c r="L18" s="11">
        <v>160166</v>
      </c>
      <c r="M18" s="11">
        <v>22897</v>
      </c>
      <c r="N18" s="11">
        <f>SUM(H18:M18)</f>
        <v>1747955</v>
      </c>
    </row>
    <row r="19" spans="1:14" ht="21.75" customHeight="1">
      <c r="A19" s="17"/>
      <c r="B19" s="11">
        <v>22100</v>
      </c>
      <c r="C19" s="11">
        <v>8016</v>
      </c>
      <c r="D19" s="11">
        <v>4820</v>
      </c>
      <c r="E19" s="11">
        <v>0</v>
      </c>
      <c r="F19" s="11">
        <v>1080</v>
      </c>
      <c r="G19" s="11">
        <v>0</v>
      </c>
      <c r="H19" s="11">
        <f t="shared" si="0"/>
        <v>36016</v>
      </c>
      <c r="I19" s="11">
        <v>88836</v>
      </c>
      <c r="J19" s="11">
        <v>1352018</v>
      </c>
      <c r="K19" s="11">
        <v>368140</v>
      </c>
      <c r="L19" s="11">
        <v>153427</v>
      </c>
      <c r="M19" s="11">
        <v>25814</v>
      </c>
      <c r="N19" s="11">
        <f>SUM(H19:M19)</f>
        <v>2024251</v>
      </c>
    </row>
    <row r="20" spans="1:14" ht="21.75" customHeight="1">
      <c r="A20" s="22" t="s">
        <v>33</v>
      </c>
      <c r="B20" s="11">
        <v>102066</v>
      </c>
      <c r="C20" s="11">
        <v>173343</v>
      </c>
      <c r="D20" s="11">
        <v>0</v>
      </c>
      <c r="E20" s="11">
        <v>0</v>
      </c>
      <c r="F20" s="11">
        <v>21680</v>
      </c>
      <c r="G20" s="11">
        <v>0</v>
      </c>
      <c r="H20" s="11">
        <f t="shared" si="0"/>
        <v>297089</v>
      </c>
      <c r="I20" s="11">
        <v>11816</v>
      </c>
      <c r="J20" s="11">
        <v>3287077</v>
      </c>
      <c r="K20" s="11">
        <v>695789</v>
      </c>
      <c r="L20" s="11">
        <v>274750</v>
      </c>
      <c r="M20" s="11">
        <v>535216</v>
      </c>
      <c r="N20" s="11">
        <f>SUM(H20:M20)</f>
        <v>5101737</v>
      </c>
    </row>
    <row r="21" spans="1:14" ht="21.75" customHeight="1">
      <c r="A21" s="17"/>
      <c r="B21" s="11">
        <v>97512</v>
      </c>
      <c r="C21" s="11">
        <v>222326</v>
      </c>
      <c r="D21" s="11">
        <v>0</v>
      </c>
      <c r="E21" s="11">
        <v>0</v>
      </c>
      <c r="F21" s="11">
        <v>19581</v>
      </c>
      <c r="G21" s="11">
        <v>0</v>
      </c>
      <c r="H21" s="11">
        <f t="shared" si="0"/>
        <v>339419</v>
      </c>
      <c r="I21" s="11">
        <v>21830</v>
      </c>
      <c r="J21" s="11">
        <v>3708246</v>
      </c>
      <c r="K21" s="11">
        <v>828526</v>
      </c>
      <c r="L21" s="11">
        <v>404920</v>
      </c>
      <c r="M21" s="11">
        <v>569416</v>
      </c>
      <c r="N21" s="11">
        <f>SUM(H21:M21)</f>
        <v>5872357</v>
      </c>
    </row>
    <row r="22" spans="1:14" ht="21.75" customHeight="1">
      <c r="A22" s="18" t="s">
        <v>10</v>
      </c>
      <c r="B22" s="29">
        <f aca="true" t="shared" si="2" ref="B22:N22">B23/B24</f>
        <v>1.0131818577085985</v>
      </c>
      <c r="C22" s="29">
        <f t="shared" si="2"/>
        <v>0.9834530804105391</v>
      </c>
      <c r="D22" s="29">
        <f t="shared" si="2"/>
        <v>0.970642214687999</v>
      </c>
      <c r="E22" s="29">
        <f t="shared" si="2"/>
        <v>1.0371135301333914</v>
      </c>
      <c r="F22" s="29">
        <f t="shared" si="2"/>
        <v>1.529129373050709</v>
      </c>
      <c r="G22" s="29"/>
      <c r="H22" s="29">
        <f t="shared" si="2"/>
        <v>1.0013298648431292</v>
      </c>
      <c r="I22" s="29">
        <f t="shared" si="2"/>
        <v>1.0959654250460833</v>
      </c>
      <c r="J22" s="29">
        <f t="shared" si="2"/>
        <v>0.9118099029273155</v>
      </c>
      <c r="K22" s="29">
        <f t="shared" si="2"/>
        <v>0.9448340804321974</v>
      </c>
      <c r="L22" s="29">
        <f t="shared" si="2"/>
        <v>1.211070479529084</v>
      </c>
      <c r="M22" s="29">
        <f t="shared" si="2"/>
        <v>0.9316205054199121</v>
      </c>
      <c r="N22" s="29">
        <f t="shared" si="2"/>
        <v>0.9731996505276792</v>
      </c>
    </row>
    <row r="23" spans="1:14" ht="21.75" customHeight="1">
      <c r="A23" s="19" t="s">
        <v>11</v>
      </c>
      <c r="B23" s="36">
        <f aca="true" t="shared" si="3" ref="B23:N23">SUM(B6+B8+B10+B12+B14+B16+B18+B20)</f>
        <v>3274007</v>
      </c>
      <c r="C23" s="36">
        <f t="shared" si="3"/>
        <v>7048184</v>
      </c>
      <c r="D23" s="36">
        <f t="shared" si="3"/>
        <v>1385650</v>
      </c>
      <c r="E23" s="36">
        <f t="shared" si="3"/>
        <v>935018</v>
      </c>
      <c r="F23" s="36">
        <f t="shared" si="3"/>
        <v>293680</v>
      </c>
      <c r="G23" s="36">
        <f t="shared" si="3"/>
        <v>0</v>
      </c>
      <c r="H23" s="36">
        <f t="shared" si="3"/>
        <v>12936539</v>
      </c>
      <c r="I23" s="36">
        <f t="shared" si="3"/>
        <v>263983</v>
      </c>
      <c r="J23" s="36">
        <f t="shared" si="3"/>
        <v>9663396</v>
      </c>
      <c r="K23" s="36">
        <f t="shared" si="3"/>
        <v>2168278</v>
      </c>
      <c r="L23" s="36">
        <f t="shared" si="3"/>
        <v>1848974</v>
      </c>
      <c r="M23" s="36">
        <f t="shared" si="3"/>
        <v>906368</v>
      </c>
      <c r="N23" s="36">
        <f t="shared" si="3"/>
        <v>27787538</v>
      </c>
    </row>
    <row r="24" spans="1:14" ht="21.75" customHeight="1">
      <c r="A24" s="20"/>
      <c r="B24" s="26">
        <f aca="true" t="shared" si="4" ref="B24:G24">B7+B9+B11+B13+B15+B17+B19+B21</f>
        <v>3231411</v>
      </c>
      <c r="C24" s="26">
        <f t="shared" si="4"/>
        <v>7166772</v>
      </c>
      <c r="D24" s="26">
        <f t="shared" si="4"/>
        <v>1427560</v>
      </c>
      <c r="E24" s="26">
        <f t="shared" si="4"/>
        <v>901558</v>
      </c>
      <c r="F24" s="26">
        <f t="shared" si="4"/>
        <v>192057</v>
      </c>
      <c r="G24" s="26">
        <f t="shared" si="4"/>
        <v>0</v>
      </c>
      <c r="H24" s="26">
        <f>SUM(B24:G24)</f>
        <v>12919358</v>
      </c>
      <c r="I24" s="26">
        <f>I7+I9+I11+I13+I15+I17+I19+I21</f>
        <v>240868</v>
      </c>
      <c r="J24" s="26">
        <f>J7+J9+J11+J13+J15+J17+J19+J21</f>
        <v>10598038</v>
      </c>
      <c r="K24" s="26">
        <f>K7+K9+K11+K13+K15+K17+K19+K21</f>
        <v>2294877</v>
      </c>
      <c r="L24" s="26">
        <f>L7+L9+L11+L13+L15+L17+L19+L21</f>
        <v>1526727</v>
      </c>
      <c r="M24" s="26">
        <f>M7+M9+M11+M13+M15+M17+M19+M21</f>
        <v>972894</v>
      </c>
      <c r="N24" s="26">
        <f>SUM(H24:M24)</f>
        <v>28552762</v>
      </c>
    </row>
    <row r="25" spans="1:14" ht="21.75" customHeight="1">
      <c r="A25" s="21"/>
      <c r="B25" s="1" t="s">
        <v>40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21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ht="21.75" customHeight="1"/>
    <row r="28" spans="7:14" ht="21.75" customHeight="1">
      <c r="G28" s="9" t="s">
        <v>24</v>
      </c>
      <c r="H28" s="10">
        <f>H6+H8+H10+H12+H14+H16+H18+H20</f>
        <v>12936539</v>
      </c>
      <c r="M28" s="9" t="s">
        <v>24</v>
      </c>
      <c r="N28" s="10">
        <f>N6+N8+N10+N12+N14+N16+N18+N20</f>
        <v>27787538</v>
      </c>
    </row>
    <row r="29" ht="21.75" customHeight="1">
      <c r="H29" s="10">
        <f>H7+H9+H11+H13+H15+H17+H19+H21</f>
        <v>12919358</v>
      </c>
    </row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</sheetData>
  <sheetProtection/>
  <mergeCells count="6">
    <mergeCell ref="C2:L2"/>
    <mergeCell ref="M3:N3"/>
    <mergeCell ref="A4:A5"/>
    <mergeCell ref="B4:H4"/>
    <mergeCell ref="M4:M5"/>
    <mergeCell ref="N4:N5"/>
  </mergeCells>
  <printOptions horizontalCentered="1" verticalCentered="1"/>
  <pageMargins left="0.1968503937007874" right="0.1968503937007874" top="0.7480314960629921" bottom="0.7480314960629921" header="0.31496062992125984" footer="0.31496062992125984"/>
  <pageSetup horizontalDpi="300" verticalDpi="3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9"/>
  <sheetViews>
    <sheetView zoomScalePageLayoutView="0" workbookViewId="0" topLeftCell="A13">
      <selection activeCell="Q9" sqref="Q9"/>
    </sheetView>
  </sheetViews>
  <sheetFormatPr defaultColWidth="9.00390625" defaultRowHeight="13.5"/>
  <cols>
    <col min="1" max="1" width="8.75390625" style="0" customWidth="1"/>
    <col min="2" max="5" width="12.125" style="0" customWidth="1"/>
    <col min="6" max="6" width="10.75390625" style="0" customWidth="1"/>
    <col min="7" max="7" width="12.125" style="0" customWidth="1"/>
    <col min="8" max="8" width="13.625" style="0" customWidth="1"/>
    <col min="9" max="9" width="12.125" style="0" customWidth="1"/>
    <col min="10" max="10" width="13.50390625" style="0" customWidth="1"/>
    <col min="11" max="13" width="12.125" style="0" customWidth="1"/>
    <col min="14" max="14" width="16.25390625" style="0" customWidth="1"/>
    <col min="15" max="17" width="9.875" style="0" customWidth="1"/>
  </cols>
  <sheetData>
    <row r="2" spans="1:14" ht="21.75" customHeight="1">
      <c r="A2" s="1"/>
      <c r="B2" s="1"/>
      <c r="C2" s="202" t="s">
        <v>42</v>
      </c>
      <c r="D2" s="202"/>
      <c r="E2" s="202"/>
      <c r="F2" s="202"/>
      <c r="G2" s="202"/>
      <c r="H2" s="202"/>
      <c r="I2" s="202"/>
      <c r="J2" s="202"/>
      <c r="K2" s="202"/>
      <c r="L2" s="202"/>
      <c r="M2" s="1"/>
      <c r="N2" s="1"/>
    </row>
    <row r="3" spans="1:14" ht="21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03" t="s">
        <v>1</v>
      </c>
      <c r="N3" s="203"/>
    </row>
    <row r="4" spans="1:14" ht="15.75" customHeight="1">
      <c r="A4" s="204"/>
      <c r="B4" s="206" t="s">
        <v>17</v>
      </c>
      <c r="C4" s="207"/>
      <c r="D4" s="207"/>
      <c r="E4" s="207"/>
      <c r="F4" s="207"/>
      <c r="G4" s="207"/>
      <c r="H4" s="208"/>
      <c r="I4" s="4" t="s">
        <v>19</v>
      </c>
      <c r="J4" s="4" t="s">
        <v>20</v>
      </c>
      <c r="K4" s="4" t="s">
        <v>21</v>
      </c>
      <c r="L4" s="4" t="s">
        <v>19</v>
      </c>
      <c r="M4" s="209" t="s">
        <v>22</v>
      </c>
      <c r="N4" s="211" t="s">
        <v>16</v>
      </c>
    </row>
    <row r="5" spans="1:14" ht="15.75" customHeight="1">
      <c r="A5" s="205"/>
      <c r="B5" s="2" t="s">
        <v>12</v>
      </c>
      <c r="C5" s="2" t="s">
        <v>13</v>
      </c>
      <c r="D5" s="2" t="s">
        <v>14</v>
      </c>
      <c r="E5" s="2" t="s">
        <v>18</v>
      </c>
      <c r="F5" s="2" t="s">
        <v>37</v>
      </c>
      <c r="G5" s="2" t="s">
        <v>15</v>
      </c>
      <c r="H5" s="8" t="s">
        <v>11</v>
      </c>
      <c r="I5" s="14" t="s">
        <v>23</v>
      </c>
      <c r="J5" s="3" t="s">
        <v>23</v>
      </c>
      <c r="K5" s="3" t="s">
        <v>23</v>
      </c>
      <c r="L5" s="3" t="s">
        <v>22</v>
      </c>
      <c r="M5" s="210"/>
      <c r="N5" s="212"/>
    </row>
    <row r="6" spans="1:14" ht="21.75" customHeight="1">
      <c r="A6" s="23" t="s">
        <v>26</v>
      </c>
      <c r="B6" s="30">
        <v>206586</v>
      </c>
      <c r="C6" s="31">
        <v>107210</v>
      </c>
      <c r="D6" s="31">
        <v>40800</v>
      </c>
      <c r="E6" s="31">
        <v>68100</v>
      </c>
      <c r="F6" s="31">
        <v>0</v>
      </c>
      <c r="G6" s="31"/>
      <c r="H6" s="31">
        <f aca="true" t="shared" si="0" ref="H6:H21">SUM(B6:G6)</f>
        <v>422696</v>
      </c>
      <c r="I6" s="34">
        <v>30000</v>
      </c>
      <c r="J6" s="35">
        <v>2770000</v>
      </c>
      <c r="K6" s="35">
        <v>620000</v>
      </c>
      <c r="L6" s="35">
        <v>0</v>
      </c>
      <c r="M6" s="35">
        <v>2100</v>
      </c>
      <c r="N6" s="35">
        <f>SUM(H6:M6)</f>
        <v>3844796</v>
      </c>
    </row>
    <row r="7" spans="1:14" ht="21.75" customHeight="1">
      <c r="A7" s="17"/>
      <c r="B7" s="30">
        <v>250860</v>
      </c>
      <c r="C7" s="31">
        <v>250620</v>
      </c>
      <c r="D7" s="31">
        <v>99000</v>
      </c>
      <c r="E7" s="31">
        <v>1300</v>
      </c>
      <c r="F7" s="31"/>
      <c r="G7" s="31">
        <v>20000</v>
      </c>
      <c r="H7" s="31">
        <f t="shared" si="0"/>
        <v>621780</v>
      </c>
      <c r="I7" s="34">
        <v>40000</v>
      </c>
      <c r="J7" s="35">
        <v>2790000</v>
      </c>
      <c r="K7" s="35">
        <v>1030000</v>
      </c>
      <c r="L7" s="35">
        <v>0</v>
      </c>
      <c r="M7" s="35">
        <v>8000</v>
      </c>
      <c r="N7" s="35">
        <f>SUM(H7:M7)</f>
        <v>4489780</v>
      </c>
    </row>
    <row r="8" spans="1:14" ht="21.75" customHeight="1">
      <c r="A8" s="22" t="s">
        <v>27</v>
      </c>
      <c r="B8" s="11">
        <v>125663</v>
      </c>
      <c r="C8" s="11">
        <v>164374</v>
      </c>
      <c r="D8" s="11">
        <v>22530</v>
      </c>
      <c r="E8" s="11">
        <v>860</v>
      </c>
      <c r="F8" s="11">
        <v>0</v>
      </c>
      <c r="G8" s="11"/>
      <c r="H8" s="11">
        <f t="shared" si="0"/>
        <v>313427</v>
      </c>
      <c r="I8" s="11">
        <v>2202</v>
      </c>
      <c r="J8" s="11">
        <v>581173</v>
      </c>
      <c r="K8" s="11">
        <v>50123</v>
      </c>
      <c r="L8" s="11">
        <v>229980</v>
      </c>
      <c r="M8" s="11">
        <v>8694</v>
      </c>
      <c r="N8" s="11">
        <f aca="true" t="shared" si="1" ref="N8:N16">SUM(H8:M8)</f>
        <v>1185599</v>
      </c>
    </row>
    <row r="9" spans="1:14" ht="21.75" customHeight="1">
      <c r="A9" s="17"/>
      <c r="B9" s="11">
        <v>189516</v>
      </c>
      <c r="C9" s="11">
        <v>310457</v>
      </c>
      <c r="D9" s="11">
        <v>13600</v>
      </c>
      <c r="E9" s="11">
        <v>350</v>
      </c>
      <c r="F9" s="11"/>
      <c r="G9" s="11">
        <v>40000</v>
      </c>
      <c r="H9" s="11">
        <f t="shared" si="0"/>
        <v>553923</v>
      </c>
      <c r="I9" s="11">
        <v>2508</v>
      </c>
      <c r="J9" s="11">
        <v>894633</v>
      </c>
      <c r="K9" s="11">
        <v>62422</v>
      </c>
      <c r="L9" s="11">
        <v>336707</v>
      </c>
      <c r="M9" s="11">
        <v>11895</v>
      </c>
      <c r="N9" s="11">
        <f>SUM(H9:M9)</f>
        <v>1862088</v>
      </c>
    </row>
    <row r="10" spans="1:14" ht="21.75" customHeight="1">
      <c r="A10" s="22" t="s">
        <v>28</v>
      </c>
      <c r="B10" s="11">
        <v>168555</v>
      </c>
      <c r="C10" s="11">
        <v>67148</v>
      </c>
      <c r="D10" s="11">
        <v>25080</v>
      </c>
      <c r="E10" s="11">
        <v>210</v>
      </c>
      <c r="F10" s="11">
        <v>17000</v>
      </c>
      <c r="G10" s="11"/>
      <c r="H10" s="11">
        <f t="shared" si="0"/>
        <v>277993</v>
      </c>
      <c r="I10" s="11">
        <v>0</v>
      </c>
      <c r="J10" s="11">
        <v>218595</v>
      </c>
      <c r="K10" s="11">
        <v>24288</v>
      </c>
      <c r="L10" s="11">
        <v>0</v>
      </c>
      <c r="M10" s="11">
        <v>1700</v>
      </c>
      <c r="N10" s="11">
        <f t="shared" si="1"/>
        <v>522576</v>
      </c>
    </row>
    <row r="11" spans="1:14" ht="21.75" customHeight="1">
      <c r="A11" s="17"/>
      <c r="B11" s="11">
        <v>194238</v>
      </c>
      <c r="C11" s="11">
        <v>71319</v>
      </c>
      <c r="D11" s="11">
        <v>92961</v>
      </c>
      <c r="E11" s="11">
        <v>3200</v>
      </c>
      <c r="F11" s="11"/>
      <c r="G11" s="11">
        <v>82</v>
      </c>
      <c r="H11" s="11">
        <f t="shared" si="0"/>
        <v>361800</v>
      </c>
      <c r="I11" s="11">
        <v>0</v>
      </c>
      <c r="J11" s="11">
        <v>139612</v>
      </c>
      <c r="K11" s="11">
        <v>37230</v>
      </c>
      <c r="L11" s="11">
        <v>9307</v>
      </c>
      <c r="M11" s="11">
        <v>1700</v>
      </c>
      <c r="N11" s="11">
        <f>SUM(H11:M11)</f>
        <v>549649</v>
      </c>
    </row>
    <row r="12" spans="1:14" ht="21.75" customHeight="1">
      <c r="A12" s="22" t="s">
        <v>29</v>
      </c>
      <c r="B12" s="7">
        <v>1272760</v>
      </c>
      <c r="C12" s="7">
        <v>4818270</v>
      </c>
      <c r="D12" s="7">
        <v>1174330</v>
      </c>
      <c r="E12" s="7">
        <v>712388</v>
      </c>
      <c r="F12" s="7">
        <v>119396</v>
      </c>
      <c r="G12" s="7"/>
      <c r="H12" s="7">
        <f t="shared" si="0"/>
        <v>8097144</v>
      </c>
      <c r="I12" s="7">
        <v>13000</v>
      </c>
      <c r="J12" s="7">
        <v>936500</v>
      </c>
      <c r="K12" s="7">
        <v>223800</v>
      </c>
      <c r="L12" s="7">
        <v>288400</v>
      </c>
      <c r="M12" s="7">
        <v>354170</v>
      </c>
      <c r="N12" s="11">
        <f t="shared" si="1"/>
        <v>9913014</v>
      </c>
    </row>
    <row r="13" spans="1:14" ht="21.75" customHeight="1">
      <c r="A13" s="17"/>
      <c r="B13" s="7">
        <v>1328052</v>
      </c>
      <c r="C13" s="7">
        <v>4931091</v>
      </c>
      <c r="D13" s="7">
        <v>1198768</v>
      </c>
      <c r="E13" s="7">
        <v>715318</v>
      </c>
      <c r="F13" s="7"/>
      <c r="G13" s="7">
        <v>479988</v>
      </c>
      <c r="H13" s="7">
        <f t="shared" si="0"/>
        <v>8653217</v>
      </c>
      <c r="I13" s="7">
        <v>0</v>
      </c>
      <c r="J13" s="7">
        <v>892894</v>
      </c>
      <c r="K13" s="7">
        <v>219044</v>
      </c>
      <c r="L13" s="7">
        <v>232000</v>
      </c>
      <c r="M13" s="7">
        <v>327473</v>
      </c>
      <c r="N13" s="11">
        <f>SUM(H13:M13)</f>
        <v>10324628</v>
      </c>
    </row>
    <row r="14" spans="1:14" ht="21.75" customHeight="1">
      <c r="A14" s="22" t="s">
        <v>30</v>
      </c>
      <c r="B14" s="7">
        <v>1338235</v>
      </c>
      <c r="C14" s="7">
        <v>1779428</v>
      </c>
      <c r="D14" s="7">
        <v>160000</v>
      </c>
      <c r="E14" s="7">
        <v>120000</v>
      </c>
      <c r="F14" s="7">
        <v>35000</v>
      </c>
      <c r="G14" s="7"/>
      <c r="H14" s="24">
        <f t="shared" si="0"/>
        <v>3432663</v>
      </c>
      <c r="I14" s="7">
        <v>0</v>
      </c>
      <c r="J14" s="7">
        <v>131506</v>
      </c>
      <c r="K14" s="7">
        <v>0</v>
      </c>
      <c r="L14" s="7">
        <v>0</v>
      </c>
      <c r="M14" s="7">
        <v>11000</v>
      </c>
      <c r="N14" s="11">
        <f t="shared" si="1"/>
        <v>3575169</v>
      </c>
    </row>
    <row r="15" spans="1:14" ht="21.75" customHeight="1">
      <c r="A15" s="17"/>
      <c r="B15" s="7">
        <v>1357464</v>
      </c>
      <c r="C15" s="7">
        <v>1747171</v>
      </c>
      <c r="D15" s="7">
        <v>159765</v>
      </c>
      <c r="E15" s="7">
        <v>110000</v>
      </c>
      <c r="F15" s="7"/>
      <c r="G15" s="7">
        <v>141000</v>
      </c>
      <c r="H15" s="24">
        <f t="shared" si="0"/>
        <v>3515400</v>
      </c>
      <c r="I15" s="7">
        <v>0</v>
      </c>
      <c r="J15" s="7">
        <v>139310</v>
      </c>
      <c r="K15" s="7">
        <v>0</v>
      </c>
      <c r="L15" s="7">
        <v>0</v>
      </c>
      <c r="M15" s="7">
        <v>11000</v>
      </c>
      <c r="N15" s="11">
        <f>SUM(H15:M15)</f>
        <v>3665710</v>
      </c>
    </row>
    <row r="16" spans="1:14" ht="21.75" customHeight="1">
      <c r="A16" s="22" t="s">
        <v>31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/>
      <c r="H16" s="12">
        <f t="shared" si="0"/>
        <v>0</v>
      </c>
      <c r="I16" s="11">
        <v>85000</v>
      </c>
      <c r="J16" s="11">
        <v>900000</v>
      </c>
      <c r="K16" s="11">
        <v>180000</v>
      </c>
      <c r="L16" s="11">
        <v>450000</v>
      </c>
      <c r="M16" s="11">
        <v>0</v>
      </c>
      <c r="N16" s="11">
        <f t="shared" si="1"/>
        <v>1615000</v>
      </c>
    </row>
    <row r="17" spans="1:14" ht="21.75" customHeight="1">
      <c r="A17" s="17"/>
      <c r="B17" s="11">
        <v>0</v>
      </c>
      <c r="C17" s="11">
        <v>0</v>
      </c>
      <c r="D17" s="11">
        <v>0</v>
      </c>
      <c r="E17" s="11">
        <v>0</v>
      </c>
      <c r="F17" s="11"/>
      <c r="G17" s="11">
        <v>0</v>
      </c>
      <c r="H17" s="12">
        <f t="shared" si="0"/>
        <v>0</v>
      </c>
      <c r="I17" s="11">
        <v>100000</v>
      </c>
      <c r="J17" s="11">
        <v>1000000</v>
      </c>
      <c r="K17" s="11">
        <v>200000</v>
      </c>
      <c r="L17" s="11">
        <v>500000</v>
      </c>
      <c r="M17" s="11">
        <v>0</v>
      </c>
      <c r="N17" s="11">
        <f>SUM(H17:M17)</f>
        <v>1800000</v>
      </c>
    </row>
    <row r="18" spans="1:14" ht="21.75" customHeight="1">
      <c r="A18" s="22" t="s">
        <v>32</v>
      </c>
      <c r="B18" s="11">
        <v>22100</v>
      </c>
      <c r="C18" s="11">
        <v>8016</v>
      </c>
      <c r="D18" s="11">
        <v>4820</v>
      </c>
      <c r="E18" s="11">
        <v>0</v>
      </c>
      <c r="F18" s="11">
        <v>1080</v>
      </c>
      <c r="G18" s="11"/>
      <c r="H18" s="11">
        <f t="shared" si="0"/>
        <v>36016</v>
      </c>
      <c r="I18" s="11">
        <v>88836</v>
      </c>
      <c r="J18" s="11">
        <v>1352018</v>
      </c>
      <c r="K18" s="11">
        <v>368140</v>
      </c>
      <c r="L18" s="11">
        <v>153427</v>
      </c>
      <c r="M18" s="11">
        <v>25814</v>
      </c>
      <c r="N18" s="11">
        <f>SUM(H18:M18)</f>
        <v>2024251</v>
      </c>
    </row>
    <row r="19" spans="1:14" ht="21.75" customHeight="1">
      <c r="A19" s="17"/>
      <c r="B19" s="11">
        <v>22400</v>
      </c>
      <c r="C19" s="11">
        <v>10005</v>
      </c>
      <c r="D19" s="11">
        <v>3200</v>
      </c>
      <c r="E19" s="11">
        <v>0</v>
      </c>
      <c r="F19" s="11"/>
      <c r="G19" s="11">
        <v>600</v>
      </c>
      <c r="H19" s="11">
        <f t="shared" si="0"/>
        <v>36205</v>
      </c>
      <c r="I19" s="11">
        <v>7836</v>
      </c>
      <c r="J19" s="11">
        <v>1658910</v>
      </c>
      <c r="K19" s="11">
        <v>395899</v>
      </c>
      <c r="L19" s="11">
        <v>131495</v>
      </c>
      <c r="M19" s="11">
        <v>31473</v>
      </c>
      <c r="N19" s="11">
        <f>SUM(H19:M19)</f>
        <v>2261818</v>
      </c>
    </row>
    <row r="20" spans="1:14" ht="21.75" customHeight="1">
      <c r="A20" s="22" t="s">
        <v>33</v>
      </c>
      <c r="B20" s="11">
        <v>97512</v>
      </c>
      <c r="C20" s="11">
        <v>222326</v>
      </c>
      <c r="D20" s="11">
        <v>0</v>
      </c>
      <c r="E20" s="11">
        <v>0</v>
      </c>
      <c r="F20" s="11">
        <v>19581</v>
      </c>
      <c r="G20" s="11"/>
      <c r="H20" s="11">
        <f t="shared" si="0"/>
        <v>339419</v>
      </c>
      <c r="I20" s="11">
        <v>21830</v>
      </c>
      <c r="J20" s="11">
        <v>3708246</v>
      </c>
      <c r="K20" s="11">
        <v>828526</v>
      </c>
      <c r="L20" s="11">
        <v>404920</v>
      </c>
      <c r="M20" s="11">
        <v>569416</v>
      </c>
      <c r="N20" s="11">
        <f>SUM(H20:M20)</f>
        <v>5872357</v>
      </c>
    </row>
    <row r="21" spans="1:14" ht="21.75" customHeight="1">
      <c r="A21" s="17"/>
      <c r="B21" s="11">
        <v>172104</v>
      </c>
      <c r="C21" s="11">
        <v>291613</v>
      </c>
      <c r="D21" s="11">
        <v>0</v>
      </c>
      <c r="E21" s="11">
        <v>0</v>
      </c>
      <c r="F21" s="11"/>
      <c r="G21" s="11">
        <v>0</v>
      </c>
      <c r="H21" s="11">
        <f t="shared" si="0"/>
        <v>463717</v>
      </c>
      <c r="I21" s="11">
        <v>23853</v>
      </c>
      <c r="J21" s="11">
        <v>3490820</v>
      </c>
      <c r="K21" s="11">
        <v>702827</v>
      </c>
      <c r="L21" s="11">
        <v>473763</v>
      </c>
      <c r="M21" s="11">
        <v>851179</v>
      </c>
      <c r="N21" s="11">
        <f>SUM(H21:M21)</f>
        <v>6006159</v>
      </c>
    </row>
    <row r="22" spans="1:14" ht="21.75" customHeight="1">
      <c r="A22" s="18" t="s">
        <v>10</v>
      </c>
      <c r="B22" s="29">
        <f aca="true" t="shared" si="2" ref="B22:N22">B23/B24</f>
        <v>0.9194160757563945</v>
      </c>
      <c r="C22" s="29">
        <f t="shared" si="2"/>
        <v>0.9414755849630255</v>
      </c>
      <c r="D22" s="29">
        <f t="shared" si="2"/>
        <v>0.9108437855309852</v>
      </c>
      <c r="E22" s="29">
        <f t="shared" si="2"/>
        <v>1.0859946420483564</v>
      </c>
      <c r="F22" s="29"/>
      <c r="G22" s="29"/>
      <c r="H22" s="29">
        <f t="shared" si="2"/>
        <v>0.9094269888826176</v>
      </c>
      <c r="I22" s="29">
        <f t="shared" si="2"/>
        <v>1.382733342135628</v>
      </c>
      <c r="J22" s="29">
        <f t="shared" si="2"/>
        <v>0.962917103201756</v>
      </c>
      <c r="K22" s="29">
        <f t="shared" si="2"/>
        <v>0.8668346036257158</v>
      </c>
      <c r="L22" s="29">
        <f t="shared" si="2"/>
        <v>0.9069995817669396</v>
      </c>
      <c r="M22" s="29">
        <f t="shared" si="2"/>
        <v>0.7828746620316724</v>
      </c>
      <c r="N22" s="29">
        <f t="shared" si="2"/>
        <v>0.922251839092667</v>
      </c>
    </row>
    <row r="23" spans="1:14" ht="21.75" customHeight="1">
      <c r="A23" s="19" t="s">
        <v>11</v>
      </c>
      <c r="B23" s="36">
        <f>SUM(B6+B8+B10+B12+B14+B16+B18+B20)</f>
        <v>3231411</v>
      </c>
      <c r="C23" s="36">
        <f>SUM(C6+C8+C10+C12+C14+C16+C18+C20)</f>
        <v>7166772</v>
      </c>
      <c r="D23" s="36">
        <f>SUM(D6+D8+D10+D12+D14+D16+D18+D20)</f>
        <v>1427560</v>
      </c>
      <c r="E23" s="36">
        <f>SUM(E6+E8+E10+E12+E14+E16+E18+E20)</f>
        <v>901558</v>
      </c>
      <c r="F23" s="36">
        <f>SUM(F6+F8+F10+F12+F14+F16+F18+F20)</f>
        <v>192057</v>
      </c>
      <c r="G23" s="36"/>
      <c r="H23" s="36">
        <f aca="true" t="shared" si="3" ref="H23:N23">SUM(H6+H8+H10+H12+H14+H16+H18+H20)</f>
        <v>12919358</v>
      </c>
      <c r="I23" s="36">
        <f t="shared" si="3"/>
        <v>240868</v>
      </c>
      <c r="J23" s="36">
        <f t="shared" si="3"/>
        <v>10598038</v>
      </c>
      <c r="K23" s="36">
        <f t="shared" si="3"/>
        <v>2294877</v>
      </c>
      <c r="L23" s="36">
        <f t="shared" si="3"/>
        <v>1526727</v>
      </c>
      <c r="M23" s="36">
        <f t="shared" si="3"/>
        <v>972894</v>
      </c>
      <c r="N23" s="36">
        <f t="shared" si="3"/>
        <v>28552762</v>
      </c>
    </row>
    <row r="24" spans="1:14" ht="21.75" customHeight="1">
      <c r="A24" s="20"/>
      <c r="B24" s="26">
        <f>B7+B9+B11+B13+B15+B17+B19+B21</f>
        <v>3514634</v>
      </c>
      <c r="C24" s="26">
        <f>C7+C9+C11+C13+C15+C17+C19+C21</f>
        <v>7612276</v>
      </c>
      <c r="D24" s="26">
        <f>D7+D9+D11+D13+D15+D17+D19+D21</f>
        <v>1567294</v>
      </c>
      <c r="E24" s="26">
        <f>E7+E9+E11+E13+E15+E17+E19+E21</f>
        <v>830168</v>
      </c>
      <c r="F24" s="26"/>
      <c r="G24" s="26">
        <f>G7+G9+G11+G13+G15+G17+G19+G21</f>
        <v>681670</v>
      </c>
      <c r="H24" s="26">
        <f>SUM(B24:G24)</f>
        <v>14206042</v>
      </c>
      <c r="I24" s="26">
        <f>I7+I9+I11+I13+I15+I17+I19+I21</f>
        <v>174197</v>
      </c>
      <c r="J24" s="26">
        <f>J7+J9+J11+J13+J15+J17+J19+J21</f>
        <v>11006179</v>
      </c>
      <c r="K24" s="26">
        <f>K7+K9+K11+K13+K15+K17+K19+K21</f>
        <v>2647422</v>
      </c>
      <c r="L24" s="26">
        <f>L7+L9+L11+L13+L15+L17+L19+L21</f>
        <v>1683272</v>
      </c>
      <c r="M24" s="26">
        <f>M7+M9+M11+M13+M15+M17+M19+M21</f>
        <v>1242720</v>
      </c>
      <c r="N24" s="26">
        <f>SUM(H24:M24)</f>
        <v>30959832</v>
      </c>
    </row>
    <row r="25" spans="1:14" ht="21.75" customHeight="1">
      <c r="A25" s="21"/>
      <c r="B25" s="1" t="s">
        <v>41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21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ht="21.75" customHeight="1"/>
    <row r="28" spans="7:14" ht="21.75" customHeight="1">
      <c r="G28" s="9" t="s">
        <v>24</v>
      </c>
      <c r="H28" s="10">
        <f>H6+H8+H10+H12+H14+H16+H18+H20</f>
        <v>12919358</v>
      </c>
      <c r="M28" s="9" t="s">
        <v>24</v>
      </c>
      <c r="N28" s="10">
        <f>N6+N8+N10+N12+N14+N16+N18+N20</f>
        <v>28552762</v>
      </c>
    </row>
    <row r="29" ht="21.75" customHeight="1">
      <c r="H29" s="10">
        <f>H7+H9+H11+H13+H15+H17+H19+H21</f>
        <v>14206042</v>
      </c>
    </row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</sheetData>
  <sheetProtection/>
  <mergeCells count="6">
    <mergeCell ref="C2:L2"/>
    <mergeCell ref="M3:N3"/>
    <mergeCell ref="A4:A5"/>
    <mergeCell ref="B4:H4"/>
    <mergeCell ref="M4:M5"/>
    <mergeCell ref="N4:N5"/>
  </mergeCells>
  <printOptions horizontalCentered="1" verticalCentered="1"/>
  <pageMargins left="0.1968503937007874" right="0.1968503937007874" top="0.7480314960629921" bottom="0.7480314960629921" header="0.31496062992125984" footer="0.31496062992125984"/>
  <pageSetup horizontalDpi="300" verticalDpi="3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9"/>
  <sheetViews>
    <sheetView zoomScalePageLayoutView="0" workbookViewId="0" topLeftCell="A1">
      <selection activeCell="B23" sqref="B23"/>
    </sheetView>
  </sheetViews>
  <sheetFormatPr defaultColWidth="9.00390625" defaultRowHeight="13.5"/>
  <cols>
    <col min="1" max="1" width="8.75390625" style="0" customWidth="1"/>
    <col min="2" max="5" width="12.125" style="0" customWidth="1"/>
    <col min="6" max="6" width="10.75390625" style="0" customWidth="1"/>
    <col min="7" max="7" width="12.125" style="0" customWidth="1"/>
    <col min="8" max="8" width="13.625" style="0" customWidth="1"/>
    <col min="9" max="9" width="12.125" style="0" customWidth="1"/>
    <col min="10" max="10" width="13.50390625" style="0" customWidth="1"/>
    <col min="11" max="13" width="12.125" style="0" customWidth="1"/>
    <col min="14" max="14" width="16.25390625" style="0" customWidth="1"/>
    <col min="15" max="17" width="9.875" style="0" customWidth="1"/>
  </cols>
  <sheetData>
    <row r="2" spans="1:14" ht="21.75" customHeight="1">
      <c r="A2" s="1"/>
      <c r="B2" s="1"/>
      <c r="C2" s="202" t="s">
        <v>0</v>
      </c>
      <c r="D2" s="202"/>
      <c r="E2" s="202"/>
      <c r="F2" s="202"/>
      <c r="G2" s="202"/>
      <c r="H2" s="202"/>
      <c r="I2" s="202"/>
      <c r="J2" s="202"/>
      <c r="K2" s="202"/>
      <c r="L2" s="202"/>
      <c r="M2" s="1"/>
      <c r="N2" s="1"/>
    </row>
    <row r="3" spans="1:14" ht="21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03" t="s">
        <v>1</v>
      </c>
      <c r="N3" s="203"/>
    </row>
    <row r="4" spans="1:14" ht="15.75" customHeight="1">
      <c r="A4" s="204"/>
      <c r="B4" s="206" t="s">
        <v>17</v>
      </c>
      <c r="C4" s="207"/>
      <c r="D4" s="207"/>
      <c r="E4" s="207"/>
      <c r="F4" s="207"/>
      <c r="G4" s="207"/>
      <c r="H4" s="208"/>
      <c r="I4" s="4" t="s">
        <v>19</v>
      </c>
      <c r="J4" s="4" t="s">
        <v>20</v>
      </c>
      <c r="K4" s="4" t="s">
        <v>21</v>
      </c>
      <c r="L4" s="4" t="s">
        <v>19</v>
      </c>
      <c r="M4" s="209" t="s">
        <v>22</v>
      </c>
      <c r="N4" s="211" t="s">
        <v>16</v>
      </c>
    </row>
    <row r="5" spans="1:14" ht="15.75" customHeight="1">
      <c r="A5" s="205"/>
      <c r="B5" s="2" t="s">
        <v>12</v>
      </c>
      <c r="C5" s="2" t="s">
        <v>13</v>
      </c>
      <c r="D5" s="2" t="s">
        <v>14</v>
      </c>
      <c r="E5" s="2" t="s">
        <v>18</v>
      </c>
      <c r="F5" s="2"/>
      <c r="G5" s="2" t="s">
        <v>15</v>
      </c>
      <c r="H5" s="8" t="s">
        <v>11</v>
      </c>
      <c r="I5" s="14" t="s">
        <v>23</v>
      </c>
      <c r="J5" s="3" t="s">
        <v>23</v>
      </c>
      <c r="K5" s="3" t="s">
        <v>23</v>
      </c>
      <c r="L5" s="3" t="s">
        <v>22</v>
      </c>
      <c r="M5" s="210"/>
      <c r="N5" s="212"/>
    </row>
    <row r="6" spans="1:14" ht="21.75" customHeight="1">
      <c r="A6" s="23" t="s">
        <v>26</v>
      </c>
      <c r="B6" s="30">
        <v>250860</v>
      </c>
      <c r="C6" s="31">
        <v>250620</v>
      </c>
      <c r="D6" s="31">
        <v>99000</v>
      </c>
      <c r="E6" s="31">
        <v>1300</v>
      </c>
      <c r="F6" s="31"/>
      <c r="G6" s="31">
        <v>20000</v>
      </c>
      <c r="H6" s="31">
        <f aca="true" t="shared" si="0" ref="H6:H21">SUM(B6:G6)</f>
        <v>621780</v>
      </c>
      <c r="I6" s="34">
        <v>40000</v>
      </c>
      <c r="J6" s="35">
        <v>2790000</v>
      </c>
      <c r="K6" s="35">
        <v>1030000</v>
      </c>
      <c r="L6" s="35">
        <v>0</v>
      </c>
      <c r="M6" s="35">
        <v>8000</v>
      </c>
      <c r="N6" s="35">
        <f>SUM(H6:M6)</f>
        <v>4489780</v>
      </c>
    </row>
    <row r="7" spans="1:14" ht="21.75" customHeight="1">
      <c r="A7" s="17"/>
      <c r="B7" s="30">
        <v>662620</v>
      </c>
      <c r="C7" s="31">
        <v>192410</v>
      </c>
      <c r="D7" s="31">
        <v>102700</v>
      </c>
      <c r="E7" s="31">
        <v>39520</v>
      </c>
      <c r="F7" s="31"/>
      <c r="G7" s="31">
        <v>16300</v>
      </c>
      <c r="H7" s="31">
        <f t="shared" si="0"/>
        <v>1013550</v>
      </c>
      <c r="I7" s="34">
        <v>50000</v>
      </c>
      <c r="J7" s="35">
        <v>2870000</v>
      </c>
      <c r="K7" s="35">
        <v>880000</v>
      </c>
      <c r="L7" s="35">
        <v>0</v>
      </c>
      <c r="M7" s="35">
        <v>5120</v>
      </c>
      <c r="N7" s="35">
        <f>SUM(H7:M7)</f>
        <v>4818670</v>
      </c>
    </row>
    <row r="8" spans="1:14" ht="21.75" customHeight="1">
      <c r="A8" s="22" t="s">
        <v>27</v>
      </c>
      <c r="B8" s="11">
        <v>189516</v>
      </c>
      <c r="C8" s="11">
        <v>310457</v>
      </c>
      <c r="D8" s="11">
        <v>13600</v>
      </c>
      <c r="E8" s="11">
        <v>350</v>
      </c>
      <c r="F8" s="11"/>
      <c r="G8" s="11">
        <v>40000</v>
      </c>
      <c r="H8" s="11">
        <f t="shared" si="0"/>
        <v>553923</v>
      </c>
      <c r="I8" s="11">
        <v>2508</v>
      </c>
      <c r="J8" s="11">
        <v>894633</v>
      </c>
      <c r="K8" s="11">
        <v>62422</v>
      </c>
      <c r="L8" s="11">
        <v>336707</v>
      </c>
      <c r="M8" s="11">
        <v>11895</v>
      </c>
      <c r="N8" s="11">
        <f aca="true" t="shared" si="1" ref="N8:N16">SUM(H8:M8)</f>
        <v>1862088</v>
      </c>
    </row>
    <row r="9" spans="1:14" ht="21.75" customHeight="1">
      <c r="A9" s="17"/>
      <c r="B9" s="11">
        <v>204595</v>
      </c>
      <c r="C9" s="11">
        <v>332961</v>
      </c>
      <c r="D9" s="11">
        <v>27700</v>
      </c>
      <c r="E9" s="11">
        <v>350</v>
      </c>
      <c r="F9" s="11"/>
      <c r="G9" s="11">
        <v>18000</v>
      </c>
      <c r="H9" s="11">
        <f t="shared" si="0"/>
        <v>583606</v>
      </c>
      <c r="I9" s="11">
        <v>1616</v>
      </c>
      <c r="J9" s="11">
        <v>845151</v>
      </c>
      <c r="K9" s="11">
        <v>89986</v>
      </c>
      <c r="L9" s="11">
        <v>401810</v>
      </c>
      <c r="M9" s="11">
        <v>10736</v>
      </c>
      <c r="N9" s="11">
        <f>SUM(H9:M9)</f>
        <v>1932905</v>
      </c>
    </row>
    <row r="10" spans="1:14" ht="21.75" customHeight="1">
      <c r="A10" s="22" t="s">
        <v>28</v>
      </c>
      <c r="B10" s="11">
        <v>194238</v>
      </c>
      <c r="C10" s="11">
        <v>71319</v>
      </c>
      <c r="D10" s="11">
        <v>92961</v>
      </c>
      <c r="E10" s="11">
        <v>3200</v>
      </c>
      <c r="F10" s="11"/>
      <c r="G10" s="11">
        <v>82</v>
      </c>
      <c r="H10" s="11">
        <f t="shared" si="0"/>
        <v>361800</v>
      </c>
      <c r="I10" s="11">
        <v>0</v>
      </c>
      <c r="J10" s="11">
        <v>139612</v>
      </c>
      <c r="K10" s="11">
        <v>37230</v>
      </c>
      <c r="L10" s="11">
        <v>9307</v>
      </c>
      <c r="M10" s="11">
        <v>1700</v>
      </c>
      <c r="N10" s="11">
        <f t="shared" si="1"/>
        <v>549649</v>
      </c>
    </row>
    <row r="11" spans="1:14" ht="21.75" customHeight="1">
      <c r="A11" s="17"/>
      <c r="B11" s="11">
        <v>179615</v>
      </c>
      <c r="C11" s="11">
        <v>75714</v>
      </c>
      <c r="D11" s="11">
        <v>113032</v>
      </c>
      <c r="E11" s="11">
        <v>5250</v>
      </c>
      <c r="F11" s="11"/>
      <c r="G11" s="11">
        <v>160</v>
      </c>
      <c r="H11" s="11">
        <f t="shared" si="0"/>
        <v>373771</v>
      </c>
      <c r="I11" s="11">
        <v>0</v>
      </c>
      <c r="J11" s="11">
        <v>288883</v>
      </c>
      <c r="K11" s="11">
        <v>0</v>
      </c>
      <c r="L11" s="11">
        <v>0</v>
      </c>
      <c r="M11" s="11">
        <v>1000</v>
      </c>
      <c r="N11" s="11">
        <f>SUM(H11:M11)</f>
        <v>663654</v>
      </c>
    </row>
    <row r="12" spans="1:14" ht="21.75" customHeight="1">
      <c r="A12" s="22" t="s">
        <v>29</v>
      </c>
      <c r="B12" s="7">
        <v>1328052</v>
      </c>
      <c r="C12" s="7">
        <v>4931091</v>
      </c>
      <c r="D12" s="7">
        <v>1198768</v>
      </c>
      <c r="E12" s="7">
        <v>715318</v>
      </c>
      <c r="F12" s="7"/>
      <c r="G12" s="7">
        <v>479988</v>
      </c>
      <c r="H12" s="7">
        <f t="shared" si="0"/>
        <v>8653217</v>
      </c>
      <c r="I12" s="7">
        <v>0</v>
      </c>
      <c r="J12" s="7">
        <v>892894</v>
      </c>
      <c r="K12" s="7">
        <v>219044</v>
      </c>
      <c r="L12" s="7">
        <v>232000</v>
      </c>
      <c r="M12" s="7">
        <v>327473</v>
      </c>
      <c r="N12" s="11">
        <f t="shared" si="1"/>
        <v>10324628</v>
      </c>
    </row>
    <row r="13" spans="1:14" ht="21.75" customHeight="1">
      <c r="A13" s="17"/>
      <c r="B13" s="7">
        <v>1261112</v>
      </c>
      <c r="C13" s="7">
        <v>5197328</v>
      </c>
      <c r="D13" s="7">
        <v>1355263</v>
      </c>
      <c r="E13" s="7">
        <v>641185</v>
      </c>
      <c r="F13" s="7"/>
      <c r="G13" s="7">
        <v>41200</v>
      </c>
      <c r="H13" s="7">
        <f t="shared" si="0"/>
        <v>8496088</v>
      </c>
      <c r="I13" s="7">
        <v>0</v>
      </c>
      <c r="J13" s="7">
        <v>1004020</v>
      </c>
      <c r="K13" s="7">
        <v>277000</v>
      </c>
      <c r="L13" s="7">
        <v>212000</v>
      </c>
      <c r="M13" s="7">
        <v>288840</v>
      </c>
      <c r="N13" s="11">
        <f>SUM(H13:M13)</f>
        <v>10277948</v>
      </c>
    </row>
    <row r="14" spans="1:14" ht="21.75" customHeight="1">
      <c r="A14" s="22" t="s">
        <v>30</v>
      </c>
      <c r="B14" s="7">
        <v>1357464</v>
      </c>
      <c r="C14" s="7">
        <v>1747171</v>
      </c>
      <c r="D14" s="7">
        <v>159765</v>
      </c>
      <c r="E14" s="7">
        <v>110000</v>
      </c>
      <c r="F14" s="7"/>
      <c r="G14" s="7">
        <v>141000</v>
      </c>
      <c r="H14" s="24">
        <f t="shared" si="0"/>
        <v>3515400</v>
      </c>
      <c r="I14" s="7">
        <v>0</v>
      </c>
      <c r="J14" s="7">
        <v>139310</v>
      </c>
      <c r="K14" s="7">
        <v>0</v>
      </c>
      <c r="L14" s="7">
        <v>0</v>
      </c>
      <c r="M14" s="7">
        <v>11000</v>
      </c>
      <c r="N14" s="11">
        <f t="shared" si="1"/>
        <v>3665710</v>
      </c>
    </row>
    <row r="15" spans="1:14" ht="21.75" customHeight="1">
      <c r="A15" s="17"/>
      <c r="B15" s="7">
        <v>1365100</v>
      </c>
      <c r="C15" s="7">
        <v>1775200</v>
      </c>
      <c r="D15" s="7">
        <v>153900</v>
      </c>
      <c r="E15" s="7">
        <v>101000</v>
      </c>
      <c r="F15" s="7"/>
      <c r="G15" s="7">
        <v>132000</v>
      </c>
      <c r="H15" s="24">
        <f t="shared" si="0"/>
        <v>3527200</v>
      </c>
      <c r="I15" s="7">
        <v>0</v>
      </c>
      <c r="J15" s="7">
        <v>164400</v>
      </c>
      <c r="K15" s="7">
        <v>0</v>
      </c>
      <c r="L15" s="7">
        <v>0</v>
      </c>
      <c r="M15" s="7">
        <v>13000</v>
      </c>
      <c r="N15" s="11">
        <f>SUM(H15:M15)</f>
        <v>3704600</v>
      </c>
    </row>
    <row r="16" spans="1:14" ht="21.75" customHeight="1">
      <c r="A16" s="22" t="s">
        <v>31</v>
      </c>
      <c r="B16" s="11">
        <v>0</v>
      </c>
      <c r="C16" s="11">
        <v>0</v>
      </c>
      <c r="D16" s="11">
        <v>0</v>
      </c>
      <c r="E16" s="11">
        <v>0</v>
      </c>
      <c r="F16" s="11"/>
      <c r="G16" s="11">
        <v>0</v>
      </c>
      <c r="H16" s="12">
        <f t="shared" si="0"/>
        <v>0</v>
      </c>
      <c r="I16" s="11">
        <v>100000</v>
      </c>
      <c r="J16" s="11">
        <v>1000000</v>
      </c>
      <c r="K16" s="11">
        <v>200000</v>
      </c>
      <c r="L16" s="11">
        <v>500000</v>
      </c>
      <c r="M16" s="11">
        <v>0</v>
      </c>
      <c r="N16" s="11">
        <f t="shared" si="1"/>
        <v>1800000</v>
      </c>
    </row>
    <row r="17" spans="1:14" ht="21.75" customHeight="1">
      <c r="A17" s="17"/>
      <c r="B17" s="11">
        <v>0</v>
      </c>
      <c r="C17" s="11">
        <v>0</v>
      </c>
      <c r="D17" s="11">
        <v>0</v>
      </c>
      <c r="E17" s="11">
        <v>0</v>
      </c>
      <c r="F17" s="11"/>
      <c r="G17" s="11">
        <v>0</v>
      </c>
      <c r="H17" s="12">
        <f t="shared" si="0"/>
        <v>0</v>
      </c>
      <c r="I17" s="11">
        <v>100000</v>
      </c>
      <c r="J17" s="11">
        <v>1200000</v>
      </c>
      <c r="K17" s="11">
        <v>200000</v>
      </c>
      <c r="L17" s="11">
        <v>600000</v>
      </c>
      <c r="M17" s="11">
        <v>0</v>
      </c>
      <c r="N17" s="11">
        <f>SUM(H17:M17)</f>
        <v>2100000</v>
      </c>
    </row>
    <row r="18" spans="1:14" ht="21.75" customHeight="1">
      <c r="A18" s="22" t="s">
        <v>32</v>
      </c>
      <c r="B18" s="11">
        <v>22400</v>
      </c>
      <c r="C18" s="11">
        <v>10005</v>
      </c>
      <c r="D18" s="11">
        <v>3200</v>
      </c>
      <c r="E18" s="11">
        <v>0</v>
      </c>
      <c r="F18" s="11"/>
      <c r="G18" s="11">
        <v>600</v>
      </c>
      <c r="H18" s="11">
        <f t="shared" si="0"/>
        <v>36205</v>
      </c>
      <c r="I18" s="11">
        <v>7836</v>
      </c>
      <c r="J18" s="11">
        <v>1658910</v>
      </c>
      <c r="K18" s="11">
        <v>395899</v>
      </c>
      <c r="L18" s="11">
        <v>131495</v>
      </c>
      <c r="M18" s="11">
        <v>31473</v>
      </c>
      <c r="N18" s="11">
        <f>SUM(H18:M18)</f>
        <v>2261818</v>
      </c>
    </row>
    <row r="19" spans="1:14" ht="21.75" customHeight="1">
      <c r="A19" s="17"/>
      <c r="B19" s="11">
        <v>24800</v>
      </c>
      <c r="C19" s="11">
        <v>9812</v>
      </c>
      <c r="D19" s="11">
        <v>4900</v>
      </c>
      <c r="E19" s="11">
        <v>0</v>
      </c>
      <c r="F19" s="11"/>
      <c r="G19" s="11">
        <v>600</v>
      </c>
      <c r="H19" s="11">
        <f t="shared" si="0"/>
        <v>40112</v>
      </c>
      <c r="I19" s="11">
        <v>63363</v>
      </c>
      <c r="J19" s="11">
        <v>1717125</v>
      </c>
      <c r="K19" s="11">
        <v>341134</v>
      </c>
      <c r="L19" s="11">
        <v>151846</v>
      </c>
      <c r="M19" s="11">
        <v>34549</v>
      </c>
      <c r="N19" s="11">
        <f>SUM(H19:M19)</f>
        <v>2348129</v>
      </c>
    </row>
    <row r="20" spans="1:14" ht="21.75" customHeight="1">
      <c r="A20" s="22" t="s">
        <v>33</v>
      </c>
      <c r="B20" s="11">
        <v>172104</v>
      </c>
      <c r="C20" s="11">
        <v>291613</v>
      </c>
      <c r="D20" s="11">
        <v>0</v>
      </c>
      <c r="E20" s="11">
        <v>0</v>
      </c>
      <c r="F20" s="11"/>
      <c r="G20" s="11">
        <v>0</v>
      </c>
      <c r="H20" s="11">
        <f t="shared" si="0"/>
        <v>463717</v>
      </c>
      <c r="I20" s="11">
        <v>23853</v>
      </c>
      <c r="J20" s="11">
        <v>3490820</v>
      </c>
      <c r="K20" s="11">
        <v>702827</v>
      </c>
      <c r="L20" s="11">
        <v>473763</v>
      </c>
      <c r="M20" s="11">
        <v>851179</v>
      </c>
      <c r="N20" s="11">
        <f>SUM(H20:M20)</f>
        <v>6006159</v>
      </c>
    </row>
    <row r="21" spans="1:14" ht="21.75" customHeight="1">
      <c r="A21" s="17"/>
      <c r="B21" s="11">
        <v>179453</v>
      </c>
      <c r="C21" s="11">
        <v>276170</v>
      </c>
      <c r="D21" s="11">
        <v>2002</v>
      </c>
      <c r="E21" s="11">
        <v>0</v>
      </c>
      <c r="F21" s="11"/>
      <c r="G21" s="11">
        <v>0</v>
      </c>
      <c r="H21" s="11">
        <f t="shared" si="0"/>
        <v>457625</v>
      </c>
      <c r="I21" s="11">
        <v>27503</v>
      </c>
      <c r="J21" s="11">
        <v>3615800</v>
      </c>
      <c r="K21" s="11">
        <v>803794</v>
      </c>
      <c r="L21" s="11">
        <v>519106</v>
      </c>
      <c r="M21" s="11">
        <v>729864</v>
      </c>
      <c r="N21" s="11">
        <f>SUM(H21:M21)</f>
        <v>6153692</v>
      </c>
    </row>
    <row r="22" spans="1:14" ht="21.75" customHeight="1">
      <c r="A22" s="18" t="s">
        <v>10</v>
      </c>
      <c r="B22" s="29">
        <f aca="true" t="shared" si="2" ref="B22:N22">B23/B24</f>
        <v>0.9064654611011027</v>
      </c>
      <c r="C22" s="29">
        <f t="shared" si="2"/>
        <v>0.9685328569729101</v>
      </c>
      <c r="D22" s="29">
        <f t="shared" si="2"/>
        <v>0.8907625304277302</v>
      </c>
      <c r="E22" s="29">
        <f t="shared" si="2"/>
        <v>1.054442687395609</v>
      </c>
      <c r="F22" s="29"/>
      <c r="G22" s="29">
        <f t="shared" si="2"/>
        <v>3.273168155190627</v>
      </c>
      <c r="H22" s="29">
        <f t="shared" si="2"/>
        <v>0.9802711187561206</v>
      </c>
      <c r="I22" s="29">
        <f t="shared" si="2"/>
        <v>0.7183914682326935</v>
      </c>
      <c r="J22" s="29">
        <f t="shared" si="2"/>
        <v>0.9402667782051312</v>
      </c>
      <c r="K22" s="29">
        <f t="shared" si="2"/>
        <v>1.0214158340130113</v>
      </c>
      <c r="L22" s="29">
        <f t="shared" si="2"/>
        <v>0.8930952555282842</v>
      </c>
      <c r="M22" s="29">
        <f t="shared" si="2"/>
        <v>1.1473637464004085</v>
      </c>
      <c r="N22" s="29">
        <f t="shared" si="2"/>
        <v>0.9675069043054854</v>
      </c>
    </row>
    <row r="23" spans="1:14" ht="21.75" customHeight="1">
      <c r="A23" s="19" t="s">
        <v>11</v>
      </c>
      <c r="B23" s="36">
        <v>3514634</v>
      </c>
      <c r="C23" s="36">
        <v>7612276</v>
      </c>
      <c r="D23" s="36">
        <v>1567294</v>
      </c>
      <c r="E23" s="36">
        <v>830168</v>
      </c>
      <c r="F23" s="36"/>
      <c r="G23" s="36">
        <v>681670</v>
      </c>
      <c r="H23" s="36">
        <f>SUM(B23:G23)</f>
        <v>14206042</v>
      </c>
      <c r="I23" s="36">
        <v>174197</v>
      </c>
      <c r="J23" s="36">
        <v>11006179</v>
      </c>
      <c r="K23" s="36">
        <v>2647422</v>
      </c>
      <c r="L23" s="36">
        <v>1683272</v>
      </c>
      <c r="M23" s="36">
        <v>1242720</v>
      </c>
      <c r="N23" s="36">
        <f>SUM(H23:M23)</f>
        <v>30959832</v>
      </c>
    </row>
    <row r="24" spans="1:14" ht="21.75" customHeight="1">
      <c r="A24" s="20"/>
      <c r="B24" s="26">
        <f>B7+B9+B11+B13+B15+B17+B19+B21</f>
        <v>3877295</v>
      </c>
      <c r="C24" s="26">
        <f>C7+C9+C11+C13+C15+C17+C19+C21</f>
        <v>7859595</v>
      </c>
      <c r="D24" s="26">
        <f>D7+D9+D11+D13+D15+D17+D19+D21</f>
        <v>1759497</v>
      </c>
      <c r="E24" s="26">
        <f>E7+E9+E11+E13+E15+E17+E19+E21</f>
        <v>787305</v>
      </c>
      <c r="F24" s="26"/>
      <c r="G24" s="26">
        <f>G7+G9+G11+G13+G15+G17+G19+G21</f>
        <v>208260</v>
      </c>
      <c r="H24" s="26">
        <f>SUM(B24:G24)</f>
        <v>14491952</v>
      </c>
      <c r="I24" s="26">
        <f>I7+I9+I11+I13+I15+I17+I19+I21</f>
        <v>242482</v>
      </c>
      <c r="J24" s="26">
        <f>J7+J9+J11+J13+J15+J17+J19+J21</f>
        <v>11705379</v>
      </c>
      <c r="K24" s="26">
        <f>K7+K9+K11+K13+K15+K17+K19+K21</f>
        <v>2591914</v>
      </c>
      <c r="L24" s="26">
        <f>L7+L9+L11+L13+L15+L17+L19+L21</f>
        <v>1884762</v>
      </c>
      <c r="M24" s="26">
        <f>M7+M9+M11+M13+M15+M17+M19+M21</f>
        <v>1083109</v>
      </c>
      <c r="N24" s="26">
        <f>SUM(H24:M24)</f>
        <v>31999598</v>
      </c>
    </row>
    <row r="25" spans="1:14" ht="21.75" customHeight="1">
      <c r="A25" s="21"/>
      <c r="B25" s="1" t="s">
        <v>36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21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ht="21.75" customHeight="1"/>
    <row r="28" spans="7:14" ht="21.75" customHeight="1">
      <c r="G28" s="9" t="s">
        <v>24</v>
      </c>
      <c r="H28" s="10">
        <f>H6+H8+H10+H12+H14+H16+H18+H20</f>
        <v>14206042</v>
      </c>
      <c r="M28" s="9" t="s">
        <v>24</v>
      </c>
      <c r="N28" s="10">
        <f>N6+N8+N10+N12+N14+N16+N18+N20</f>
        <v>30959832</v>
      </c>
    </row>
    <row r="29" ht="21.75" customHeight="1">
      <c r="H29" s="10">
        <f>H7+H9+H11+H13+H15+H17+H19+H21</f>
        <v>14491952</v>
      </c>
    </row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</sheetData>
  <sheetProtection/>
  <mergeCells count="6">
    <mergeCell ref="C2:L2"/>
    <mergeCell ref="M3:N3"/>
    <mergeCell ref="A4:A5"/>
    <mergeCell ref="B4:H4"/>
    <mergeCell ref="M4:M5"/>
    <mergeCell ref="N4:N5"/>
  </mergeCells>
  <printOptions horizontalCentered="1" verticalCentered="1"/>
  <pageMargins left="0.1968503937007874" right="0.1968503937007874" top="0.7480314960629921" bottom="0.7480314960629921" header="0.31496062992125984" footer="0.31496062992125984"/>
  <pageSetup horizontalDpi="300" verticalDpi="3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29"/>
  <sheetViews>
    <sheetView zoomScalePageLayoutView="0" workbookViewId="0" topLeftCell="A1">
      <selection activeCell="B23" sqref="B23"/>
    </sheetView>
  </sheetViews>
  <sheetFormatPr defaultColWidth="9.00390625" defaultRowHeight="13.5"/>
  <cols>
    <col min="1" max="1" width="8.75390625" style="0" customWidth="1"/>
    <col min="2" max="2" width="11.25390625" style="0" customWidth="1"/>
    <col min="3" max="4" width="11.125" style="0" customWidth="1"/>
    <col min="5" max="5" width="9.00390625" style="0" customWidth="1"/>
    <col min="6" max="6" width="10.125" style="0" customWidth="1"/>
    <col min="7" max="7" width="12.625" style="0" customWidth="1"/>
    <col min="8" max="8" width="8.875" style="0" customWidth="1"/>
    <col min="9" max="9" width="12.625" style="0" customWidth="1"/>
    <col min="10" max="10" width="11.125" style="0" customWidth="1"/>
    <col min="11" max="11" width="11.25390625" style="0" customWidth="1"/>
    <col min="12" max="12" width="10.875" style="0" customWidth="1"/>
    <col min="13" max="13" width="12.625" style="0" customWidth="1"/>
    <col min="14" max="16" width="9.875" style="0" customWidth="1"/>
  </cols>
  <sheetData>
    <row r="2" spans="1:13" ht="21.75" customHeight="1">
      <c r="A2" s="1"/>
      <c r="B2" s="1"/>
      <c r="C2" s="202" t="s">
        <v>0</v>
      </c>
      <c r="D2" s="202"/>
      <c r="E2" s="202"/>
      <c r="F2" s="202"/>
      <c r="G2" s="202"/>
      <c r="H2" s="202"/>
      <c r="I2" s="202"/>
      <c r="J2" s="202"/>
      <c r="K2" s="202"/>
      <c r="L2" s="1"/>
      <c r="M2" s="1"/>
    </row>
    <row r="3" spans="1:13" ht="21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03" t="s">
        <v>1</v>
      </c>
      <c r="M3" s="203"/>
    </row>
    <row r="4" spans="1:13" ht="15.75" customHeight="1">
      <c r="A4" s="204"/>
      <c r="B4" s="206" t="s">
        <v>17</v>
      </c>
      <c r="C4" s="207"/>
      <c r="D4" s="207"/>
      <c r="E4" s="207"/>
      <c r="F4" s="207"/>
      <c r="G4" s="208"/>
      <c r="H4" s="4" t="s">
        <v>19</v>
      </c>
      <c r="I4" s="4" t="s">
        <v>20</v>
      </c>
      <c r="J4" s="4" t="s">
        <v>21</v>
      </c>
      <c r="K4" s="4" t="s">
        <v>19</v>
      </c>
      <c r="L4" s="209" t="s">
        <v>22</v>
      </c>
      <c r="M4" s="211" t="s">
        <v>16</v>
      </c>
    </row>
    <row r="5" spans="1:13" ht="15.75" customHeight="1">
      <c r="A5" s="205"/>
      <c r="B5" s="2" t="s">
        <v>12</v>
      </c>
      <c r="C5" s="2" t="s">
        <v>13</v>
      </c>
      <c r="D5" s="2" t="s">
        <v>14</v>
      </c>
      <c r="E5" s="2" t="s">
        <v>18</v>
      </c>
      <c r="F5" s="2" t="s">
        <v>15</v>
      </c>
      <c r="G5" s="8" t="s">
        <v>11</v>
      </c>
      <c r="H5" s="14" t="s">
        <v>23</v>
      </c>
      <c r="I5" s="3" t="s">
        <v>23</v>
      </c>
      <c r="J5" s="3" t="s">
        <v>23</v>
      </c>
      <c r="K5" s="3" t="s">
        <v>22</v>
      </c>
      <c r="L5" s="210"/>
      <c r="M5" s="212"/>
    </row>
    <row r="6" spans="1:13" ht="21.75" customHeight="1">
      <c r="A6" s="23" t="s">
        <v>26</v>
      </c>
      <c r="B6" s="30">
        <v>662620</v>
      </c>
      <c r="C6" s="31">
        <v>192410</v>
      </c>
      <c r="D6" s="31">
        <v>102700</v>
      </c>
      <c r="E6" s="31">
        <v>39520</v>
      </c>
      <c r="F6" s="31">
        <v>16300</v>
      </c>
      <c r="G6" s="31">
        <f aca="true" t="shared" si="0" ref="G6:G21">SUM(B6:F6)</f>
        <v>1013550</v>
      </c>
      <c r="H6" s="34">
        <v>50000</v>
      </c>
      <c r="I6" s="35">
        <v>2870000</v>
      </c>
      <c r="J6" s="35">
        <v>880000</v>
      </c>
      <c r="K6" s="35">
        <v>0</v>
      </c>
      <c r="L6" s="35">
        <v>5120</v>
      </c>
      <c r="M6" s="35">
        <f>SUM(G6:L6)</f>
        <v>4818670</v>
      </c>
    </row>
    <row r="7" spans="1:13" ht="21.75" customHeight="1">
      <c r="A7" s="17"/>
      <c r="B7" s="30">
        <v>468730</v>
      </c>
      <c r="C7" s="31">
        <v>365970</v>
      </c>
      <c r="D7" s="31">
        <v>83700</v>
      </c>
      <c r="E7" s="31">
        <v>78610</v>
      </c>
      <c r="F7" s="31">
        <v>31550</v>
      </c>
      <c r="G7" s="31">
        <f t="shared" si="0"/>
        <v>1028560</v>
      </c>
      <c r="H7" s="32">
        <v>60000</v>
      </c>
      <c r="I7" s="33">
        <v>2790000</v>
      </c>
      <c r="J7" s="33">
        <v>1150000</v>
      </c>
      <c r="K7" s="33">
        <v>0</v>
      </c>
      <c r="L7" s="33">
        <v>13150</v>
      </c>
      <c r="M7" s="33">
        <f>SUM(G7:L7)</f>
        <v>5041710</v>
      </c>
    </row>
    <row r="8" spans="1:13" ht="21.75" customHeight="1">
      <c r="A8" s="22" t="s">
        <v>27</v>
      </c>
      <c r="B8" s="11">
        <v>204595</v>
      </c>
      <c r="C8" s="11">
        <v>332961</v>
      </c>
      <c r="D8" s="11">
        <v>27700</v>
      </c>
      <c r="E8" s="11">
        <v>350</v>
      </c>
      <c r="F8" s="11">
        <v>18000</v>
      </c>
      <c r="G8" s="11">
        <f t="shared" si="0"/>
        <v>583606</v>
      </c>
      <c r="H8" s="11">
        <v>1616</v>
      </c>
      <c r="I8" s="11">
        <v>845151</v>
      </c>
      <c r="J8" s="11">
        <v>89986</v>
      </c>
      <c r="K8" s="11">
        <v>401810</v>
      </c>
      <c r="L8" s="11">
        <v>10736</v>
      </c>
      <c r="M8" s="11">
        <f aca="true" t="shared" si="1" ref="M8:M17">SUM(G8:L8)</f>
        <v>1932905</v>
      </c>
    </row>
    <row r="9" spans="1:13" ht="21.75" customHeight="1">
      <c r="A9" s="17"/>
      <c r="B9" s="11">
        <v>176520</v>
      </c>
      <c r="C9" s="11">
        <v>349188</v>
      </c>
      <c r="D9" s="11">
        <v>60700</v>
      </c>
      <c r="E9" s="11">
        <v>4900</v>
      </c>
      <c r="F9" s="11">
        <v>3000</v>
      </c>
      <c r="G9" s="11">
        <f t="shared" si="0"/>
        <v>594308</v>
      </c>
      <c r="H9" s="11">
        <v>1414</v>
      </c>
      <c r="I9" s="11">
        <v>726172</v>
      </c>
      <c r="J9" s="11">
        <v>75148</v>
      </c>
      <c r="K9" s="11">
        <v>431616</v>
      </c>
      <c r="L9" s="11">
        <v>15753</v>
      </c>
      <c r="M9" s="11">
        <f t="shared" si="1"/>
        <v>1844411</v>
      </c>
    </row>
    <row r="10" spans="1:13" ht="21.75" customHeight="1">
      <c r="A10" s="22" t="s">
        <v>28</v>
      </c>
      <c r="B10" s="11">
        <v>179615</v>
      </c>
      <c r="C10" s="11">
        <v>75714</v>
      </c>
      <c r="D10" s="11">
        <v>113032</v>
      </c>
      <c r="E10" s="11">
        <v>5250</v>
      </c>
      <c r="F10" s="11">
        <v>160</v>
      </c>
      <c r="G10" s="11">
        <f t="shared" si="0"/>
        <v>373771</v>
      </c>
      <c r="H10" s="11">
        <v>0</v>
      </c>
      <c r="I10" s="11">
        <v>288883</v>
      </c>
      <c r="J10" s="11">
        <v>0</v>
      </c>
      <c r="K10" s="11">
        <v>0</v>
      </c>
      <c r="L10" s="11">
        <v>1000</v>
      </c>
      <c r="M10" s="11">
        <f t="shared" si="1"/>
        <v>663654</v>
      </c>
    </row>
    <row r="11" spans="1:13" ht="21.75" customHeight="1">
      <c r="A11" s="17"/>
      <c r="B11" s="11">
        <v>131054</v>
      </c>
      <c r="C11" s="11">
        <v>210735</v>
      </c>
      <c r="D11" s="11">
        <v>74970</v>
      </c>
      <c r="E11" s="11">
        <v>2700</v>
      </c>
      <c r="F11" s="11">
        <v>0</v>
      </c>
      <c r="G11" s="11">
        <f t="shared" si="0"/>
        <v>419459</v>
      </c>
      <c r="H11" s="11">
        <v>0</v>
      </c>
      <c r="I11" s="11">
        <v>257595</v>
      </c>
      <c r="J11" s="11">
        <v>68692</v>
      </c>
      <c r="K11" s="11">
        <v>17173</v>
      </c>
      <c r="L11" s="11">
        <v>0</v>
      </c>
      <c r="M11" s="11">
        <f t="shared" si="1"/>
        <v>762919</v>
      </c>
    </row>
    <row r="12" spans="1:13" ht="21.75" customHeight="1">
      <c r="A12" s="22" t="s">
        <v>29</v>
      </c>
      <c r="B12" s="7">
        <v>1261112</v>
      </c>
      <c r="C12" s="7">
        <v>5197328</v>
      </c>
      <c r="D12" s="7">
        <v>1355263</v>
      </c>
      <c r="E12" s="7">
        <v>641185</v>
      </c>
      <c r="F12" s="7">
        <v>41200</v>
      </c>
      <c r="G12" s="7">
        <f t="shared" si="0"/>
        <v>8496088</v>
      </c>
      <c r="H12" s="7">
        <v>0</v>
      </c>
      <c r="I12" s="7">
        <v>1004020</v>
      </c>
      <c r="J12" s="7">
        <v>277000</v>
      </c>
      <c r="K12" s="7">
        <v>212000</v>
      </c>
      <c r="L12" s="7">
        <v>288840</v>
      </c>
      <c r="M12" s="11">
        <f t="shared" si="1"/>
        <v>10277948</v>
      </c>
    </row>
    <row r="13" spans="1:13" ht="21.75" customHeight="1">
      <c r="A13" s="17"/>
      <c r="B13" s="7">
        <v>1360453</v>
      </c>
      <c r="C13" s="7">
        <v>4962567</v>
      </c>
      <c r="D13" s="7">
        <v>1842834</v>
      </c>
      <c r="E13" s="7">
        <v>659310</v>
      </c>
      <c r="F13" s="7">
        <v>52196</v>
      </c>
      <c r="G13" s="7">
        <f t="shared" si="0"/>
        <v>8877360</v>
      </c>
      <c r="H13" s="7">
        <v>0</v>
      </c>
      <c r="I13" s="7">
        <v>974020</v>
      </c>
      <c r="J13" s="7">
        <v>252000</v>
      </c>
      <c r="K13" s="7">
        <v>202000</v>
      </c>
      <c r="L13" s="7">
        <v>295829</v>
      </c>
      <c r="M13" s="11">
        <f t="shared" si="1"/>
        <v>10601209</v>
      </c>
    </row>
    <row r="14" spans="1:13" ht="21.75" customHeight="1">
      <c r="A14" s="22" t="s">
        <v>30</v>
      </c>
      <c r="B14" s="7">
        <v>1365100</v>
      </c>
      <c r="C14" s="7">
        <v>1775200</v>
      </c>
      <c r="D14" s="7">
        <v>153900</v>
      </c>
      <c r="E14" s="7">
        <v>101000</v>
      </c>
      <c r="F14" s="7">
        <v>132000</v>
      </c>
      <c r="G14" s="24">
        <f t="shared" si="0"/>
        <v>3527200</v>
      </c>
      <c r="H14" s="7">
        <v>0</v>
      </c>
      <c r="I14" s="7">
        <v>164400</v>
      </c>
      <c r="J14" s="7">
        <v>0</v>
      </c>
      <c r="K14" s="7">
        <v>0</v>
      </c>
      <c r="L14" s="7">
        <v>13000</v>
      </c>
      <c r="M14" s="11">
        <f t="shared" si="1"/>
        <v>3704600</v>
      </c>
    </row>
    <row r="15" spans="1:13" ht="21.75" customHeight="1">
      <c r="A15" s="17"/>
      <c r="B15" s="7">
        <v>1452200</v>
      </c>
      <c r="C15" s="7">
        <v>1706900</v>
      </c>
      <c r="D15" s="7">
        <v>181100</v>
      </c>
      <c r="E15" s="7">
        <v>105000</v>
      </c>
      <c r="F15" s="7">
        <v>124860</v>
      </c>
      <c r="G15" s="24">
        <f t="shared" si="0"/>
        <v>3570060</v>
      </c>
      <c r="H15" s="7">
        <v>0</v>
      </c>
      <c r="I15" s="7">
        <v>139600</v>
      </c>
      <c r="J15" s="7">
        <v>0</v>
      </c>
      <c r="K15" s="7">
        <v>0</v>
      </c>
      <c r="L15" s="7">
        <v>11930</v>
      </c>
      <c r="M15" s="11">
        <f t="shared" si="1"/>
        <v>3721590</v>
      </c>
    </row>
    <row r="16" spans="1:13" ht="21.75" customHeight="1">
      <c r="A16" s="22" t="s">
        <v>31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2">
        <f t="shared" si="0"/>
        <v>0</v>
      </c>
      <c r="H16" s="11">
        <v>100000</v>
      </c>
      <c r="I16" s="11">
        <v>1200000</v>
      </c>
      <c r="J16" s="11">
        <v>200000</v>
      </c>
      <c r="K16" s="11">
        <v>600000</v>
      </c>
      <c r="L16" s="11">
        <v>0</v>
      </c>
      <c r="M16" s="11">
        <f t="shared" si="1"/>
        <v>2100000</v>
      </c>
    </row>
    <row r="17" spans="1:13" ht="21.75" customHeight="1">
      <c r="A17" s="17"/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2">
        <f t="shared" si="0"/>
        <v>0</v>
      </c>
      <c r="H17" s="11">
        <v>100000</v>
      </c>
      <c r="I17" s="11">
        <v>1150000</v>
      </c>
      <c r="J17" s="11">
        <v>200000</v>
      </c>
      <c r="K17" s="11">
        <v>600000</v>
      </c>
      <c r="L17" s="11">
        <v>0</v>
      </c>
      <c r="M17" s="11">
        <f t="shared" si="1"/>
        <v>2050000</v>
      </c>
    </row>
    <row r="18" spans="1:13" ht="21.75" customHeight="1">
      <c r="A18" s="22" t="s">
        <v>32</v>
      </c>
      <c r="B18" s="11">
        <v>24800</v>
      </c>
      <c r="C18" s="11">
        <v>9812</v>
      </c>
      <c r="D18" s="11">
        <v>4900</v>
      </c>
      <c r="E18" s="11">
        <v>0</v>
      </c>
      <c r="F18" s="11">
        <v>600</v>
      </c>
      <c r="G18" s="11">
        <f t="shared" si="0"/>
        <v>40112</v>
      </c>
      <c r="H18" s="11">
        <v>63363</v>
      </c>
      <c r="I18" s="11">
        <v>1717125</v>
      </c>
      <c r="J18" s="11">
        <v>341134</v>
      </c>
      <c r="K18" s="11">
        <v>151846</v>
      </c>
      <c r="L18" s="11">
        <v>34549</v>
      </c>
      <c r="M18" s="11">
        <f>SUM(G18:L18)</f>
        <v>2348129</v>
      </c>
    </row>
    <row r="19" spans="1:13" ht="21.75" customHeight="1">
      <c r="A19" s="17"/>
      <c r="B19" s="11">
        <v>30270</v>
      </c>
      <c r="C19" s="11">
        <v>14594</v>
      </c>
      <c r="D19" s="11">
        <v>7472</v>
      </c>
      <c r="E19" s="11">
        <v>0</v>
      </c>
      <c r="F19" s="11">
        <v>7000</v>
      </c>
      <c r="G19" s="11">
        <f t="shared" si="0"/>
        <v>59336</v>
      </c>
      <c r="H19" s="11">
        <v>1202</v>
      </c>
      <c r="I19" s="11">
        <v>1672070</v>
      </c>
      <c r="J19" s="11">
        <v>359060</v>
      </c>
      <c r="K19" s="11">
        <v>171966</v>
      </c>
      <c r="L19" s="11">
        <v>44932</v>
      </c>
      <c r="M19" s="11">
        <f>SUM(G19:L19)</f>
        <v>2308566</v>
      </c>
    </row>
    <row r="20" spans="1:13" ht="21.75" customHeight="1">
      <c r="A20" s="22" t="s">
        <v>33</v>
      </c>
      <c r="B20" s="11">
        <v>179453</v>
      </c>
      <c r="C20" s="11">
        <v>276170</v>
      </c>
      <c r="D20" s="11">
        <v>2002</v>
      </c>
      <c r="E20" s="11">
        <v>0</v>
      </c>
      <c r="F20" s="11">
        <v>0</v>
      </c>
      <c r="G20" s="11">
        <f t="shared" si="0"/>
        <v>457625</v>
      </c>
      <c r="H20" s="11">
        <v>27503</v>
      </c>
      <c r="I20" s="11">
        <v>3615800</v>
      </c>
      <c r="J20" s="11">
        <v>803794</v>
      </c>
      <c r="K20" s="11">
        <v>519106</v>
      </c>
      <c r="L20" s="11">
        <v>729864</v>
      </c>
      <c r="M20" s="11">
        <f>SUM(G20:L20)</f>
        <v>6153692</v>
      </c>
    </row>
    <row r="21" spans="1:13" ht="21.75" customHeight="1">
      <c r="A21" s="17"/>
      <c r="B21" s="11">
        <v>195550</v>
      </c>
      <c r="C21" s="11">
        <v>298717</v>
      </c>
      <c r="D21" s="11">
        <v>1901</v>
      </c>
      <c r="E21" s="11">
        <v>0</v>
      </c>
      <c r="F21" s="11">
        <v>0</v>
      </c>
      <c r="G21" s="11">
        <f t="shared" si="0"/>
        <v>496168</v>
      </c>
      <c r="H21" s="11">
        <v>9248</v>
      </c>
      <c r="I21" s="11">
        <v>2349207</v>
      </c>
      <c r="J21" s="11">
        <v>533015</v>
      </c>
      <c r="K21" s="11">
        <v>256984</v>
      </c>
      <c r="L21" s="11">
        <v>800092</v>
      </c>
      <c r="M21" s="11">
        <f>SUM(G21:L21)</f>
        <v>4444714</v>
      </c>
    </row>
    <row r="22" spans="1:13" ht="21.75" customHeight="1">
      <c r="A22" s="18" t="s">
        <v>10</v>
      </c>
      <c r="B22" s="29">
        <f aca="true" t="shared" si="2" ref="B22:M22">B23/B24</f>
        <v>1.0163883760439993</v>
      </c>
      <c r="C22" s="29">
        <f t="shared" si="2"/>
        <v>0.9937946590520709</v>
      </c>
      <c r="D22" s="29">
        <f t="shared" si="2"/>
        <v>0.7810693676900861</v>
      </c>
      <c r="E22" s="29">
        <f t="shared" si="2"/>
        <v>0.9256748812491182</v>
      </c>
      <c r="F22" s="29">
        <f t="shared" si="2"/>
        <v>0.952672845210104</v>
      </c>
      <c r="G22" s="29">
        <f t="shared" si="2"/>
        <v>0.9632243423522812</v>
      </c>
      <c r="H22" s="29">
        <f t="shared" si="2"/>
        <v>1.4108946608946609</v>
      </c>
      <c r="I22" s="29">
        <f t="shared" si="2"/>
        <v>1.1637111051726154</v>
      </c>
      <c r="J22" s="29">
        <f t="shared" si="2"/>
        <v>0.9825616064202221</v>
      </c>
      <c r="K22" s="29">
        <f t="shared" si="2"/>
        <v>1.122056462343257</v>
      </c>
      <c r="L22" s="29">
        <f t="shared" si="2"/>
        <v>0.916579362030184</v>
      </c>
      <c r="M22" s="29">
        <f t="shared" si="2"/>
        <v>1.0397879533788317</v>
      </c>
    </row>
    <row r="23" spans="1:13" ht="21.75" customHeight="1">
      <c r="A23" s="19" t="s">
        <v>11</v>
      </c>
      <c r="B23" s="36">
        <f aca="true" t="shared" si="3" ref="B23:F24">B6+B8+B10+B12+B14+B16+B18+B20</f>
        <v>3877295</v>
      </c>
      <c r="C23" s="36">
        <f t="shared" si="3"/>
        <v>7859595</v>
      </c>
      <c r="D23" s="36">
        <f t="shared" si="3"/>
        <v>1759497</v>
      </c>
      <c r="E23" s="36">
        <f t="shared" si="3"/>
        <v>787305</v>
      </c>
      <c r="F23" s="36">
        <f t="shared" si="3"/>
        <v>208260</v>
      </c>
      <c r="G23" s="36">
        <f>SUM(B23:F23)</f>
        <v>14491952</v>
      </c>
      <c r="H23" s="36">
        <f aca="true" t="shared" si="4" ref="H23:L24">H6+H8+H10+H12+H14+H16+H18+H20</f>
        <v>242482</v>
      </c>
      <c r="I23" s="36">
        <f t="shared" si="4"/>
        <v>11705379</v>
      </c>
      <c r="J23" s="36">
        <f t="shared" si="4"/>
        <v>2591914</v>
      </c>
      <c r="K23" s="36">
        <f t="shared" si="4"/>
        <v>1884762</v>
      </c>
      <c r="L23" s="36">
        <f t="shared" si="4"/>
        <v>1083109</v>
      </c>
      <c r="M23" s="36">
        <f>SUM(G23:L23)</f>
        <v>31999598</v>
      </c>
    </row>
    <row r="24" spans="1:13" ht="21.75" customHeight="1">
      <c r="A24" s="20"/>
      <c r="B24" s="26">
        <f t="shared" si="3"/>
        <v>3814777</v>
      </c>
      <c r="C24" s="26">
        <f t="shared" si="3"/>
        <v>7908671</v>
      </c>
      <c r="D24" s="26">
        <f t="shared" si="3"/>
        <v>2252677</v>
      </c>
      <c r="E24" s="26">
        <f t="shared" si="3"/>
        <v>850520</v>
      </c>
      <c r="F24" s="26">
        <f t="shared" si="3"/>
        <v>218606</v>
      </c>
      <c r="G24" s="26">
        <f>SUM(B24:F24)</f>
        <v>15045251</v>
      </c>
      <c r="H24" s="26">
        <f t="shared" si="4"/>
        <v>171864</v>
      </c>
      <c r="I24" s="26">
        <f t="shared" si="4"/>
        <v>10058664</v>
      </c>
      <c r="J24" s="26">
        <f t="shared" si="4"/>
        <v>2637915</v>
      </c>
      <c r="K24" s="26">
        <f t="shared" si="4"/>
        <v>1679739</v>
      </c>
      <c r="L24" s="26">
        <f t="shared" si="4"/>
        <v>1181686</v>
      </c>
      <c r="M24" s="26">
        <f>SUM(G24:L24)</f>
        <v>30775119</v>
      </c>
    </row>
    <row r="25" spans="1:13" ht="21.75" customHeight="1">
      <c r="A25" s="21"/>
      <c r="B25" s="1" t="s">
        <v>35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21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ht="21.75" customHeight="1"/>
    <row r="28" spans="6:13" ht="21.75" customHeight="1">
      <c r="F28" s="9" t="s">
        <v>24</v>
      </c>
      <c r="G28" s="10">
        <f>G6+G8+G10+G12+G14+G16+G18+G20</f>
        <v>14491952</v>
      </c>
      <c r="L28" s="9" t="s">
        <v>24</v>
      </c>
      <c r="M28" s="10">
        <f>M6+M8+M10+M12+M14+M16+M18+M20</f>
        <v>31999598</v>
      </c>
    </row>
    <row r="29" ht="21.75" customHeight="1">
      <c r="G29" s="10">
        <f>G7+G9+G11+G13+G15+G17+G19+G21</f>
        <v>15045251</v>
      </c>
    </row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</sheetData>
  <sheetProtection/>
  <mergeCells count="6">
    <mergeCell ref="C2:K2"/>
    <mergeCell ref="L3:M3"/>
    <mergeCell ref="A4:A5"/>
    <mergeCell ref="B4:G4"/>
    <mergeCell ref="L4:L5"/>
    <mergeCell ref="M4:M5"/>
  </mergeCells>
  <printOptions horizontalCentered="1" vertic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CatenaRentalSystem</cp:lastModifiedBy>
  <cp:lastPrinted>2023-04-27T02:01:56Z</cp:lastPrinted>
  <dcterms:created xsi:type="dcterms:W3CDTF">2010-07-26T06:59:49Z</dcterms:created>
  <dcterms:modified xsi:type="dcterms:W3CDTF">2023-05-25T08:10:11Z</dcterms:modified>
  <cp:category/>
  <cp:version/>
  <cp:contentType/>
  <cp:contentStatus/>
</cp:coreProperties>
</file>